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155" windowHeight="108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2" i="1"/>
  <c r="I22"/>
  <c r="H21"/>
  <c r="G22"/>
  <c r="E22"/>
  <c r="D7"/>
  <c r="F7"/>
  <c r="H7"/>
  <c r="J7"/>
  <c r="L7"/>
  <c r="N7"/>
  <c r="P7"/>
  <c r="Q7"/>
  <c r="S7"/>
  <c r="U7"/>
  <c r="W7"/>
  <c r="Y7"/>
  <c r="AA7"/>
  <c r="AC7"/>
  <c r="AD7"/>
  <c r="AF7"/>
  <c r="AH7"/>
  <c r="AJ7"/>
  <c r="AL7"/>
  <c r="AN7"/>
  <c r="D9"/>
  <c r="F9"/>
  <c r="H9"/>
  <c r="J9"/>
  <c r="L9"/>
  <c r="N9"/>
  <c r="P9"/>
  <c r="Q9"/>
  <c r="S9"/>
  <c r="U9"/>
  <c r="W9"/>
  <c r="Y9"/>
  <c r="AA9"/>
  <c r="AC9"/>
  <c r="AD9"/>
  <c r="AF9"/>
  <c r="AH9"/>
  <c r="AJ9"/>
  <c r="AL9"/>
  <c r="AN9"/>
  <c r="D11"/>
  <c r="F11"/>
  <c r="H11"/>
  <c r="J11"/>
  <c r="L11"/>
  <c r="N11"/>
  <c r="P11"/>
  <c r="Q11"/>
  <c r="S11"/>
  <c r="U11"/>
  <c r="W11"/>
  <c r="Y11"/>
  <c r="AA11"/>
  <c r="AC11"/>
  <c r="AD11"/>
  <c r="AF11"/>
  <c r="AH11"/>
  <c r="AJ11"/>
  <c r="AL11"/>
  <c r="AN11"/>
  <c r="D16"/>
  <c r="F16"/>
  <c r="H16"/>
  <c r="J16"/>
  <c r="L16"/>
  <c r="N16"/>
  <c r="P16"/>
  <c r="Q16"/>
  <c r="S16"/>
  <c r="U16"/>
  <c r="W16"/>
  <c r="Y16"/>
  <c r="AA16"/>
  <c r="AC16"/>
  <c r="AD16"/>
  <c r="AF16"/>
  <c r="AH16"/>
  <c r="AJ16"/>
  <c r="AL16"/>
  <c r="AN16"/>
  <c r="D19"/>
  <c r="F19"/>
  <c r="H19"/>
  <c r="J19"/>
  <c r="L19"/>
  <c r="N19"/>
  <c r="P19"/>
  <c r="Q19"/>
  <c r="S19"/>
  <c r="W19"/>
  <c r="Y19"/>
  <c r="AA19"/>
  <c r="AC19"/>
  <c r="AD19"/>
  <c r="AF19"/>
  <c r="AH19"/>
  <c r="AJ19"/>
  <c r="AL19"/>
  <c r="AN19"/>
  <c r="D21"/>
  <c r="F21"/>
  <c r="J21"/>
  <c r="L21"/>
  <c r="N21"/>
  <c r="P21"/>
  <c r="Q21"/>
  <c r="S21"/>
  <c r="U21"/>
  <c r="W21"/>
  <c r="Y21"/>
  <c r="AA21"/>
  <c r="AC21"/>
  <c r="AD21"/>
  <c r="AF21"/>
  <c r="AH21"/>
  <c r="AJ21"/>
  <c r="AL21"/>
  <c r="AN21"/>
  <c r="D26"/>
  <c r="F26"/>
  <c r="H26"/>
  <c r="J26"/>
  <c r="L26"/>
  <c r="N26"/>
  <c r="P26"/>
  <c r="Q26"/>
  <c r="S26"/>
  <c r="U26"/>
  <c r="W26"/>
  <c r="Y26"/>
  <c r="AA26"/>
  <c r="AC26"/>
  <c r="AD26"/>
  <c r="AF26"/>
  <c r="AH26"/>
  <c r="AJ26"/>
  <c r="AL26"/>
  <c r="AN26"/>
  <c r="D28"/>
  <c r="F28"/>
  <c r="H28"/>
  <c r="J28"/>
  <c r="L28"/>
  <c r="N28"/>
  <c r="P28"/>
  <c r="Q28"/>
  <c r="S28"/>
  <c r="U28"/>
  <c r="W28"/>
  <c r="Y28"/>
  <c r="AA28"/>
  <c r="AC28"/>
  <c r="AD28"/>
  <c r="AF28"/>
  <c r="AH28"/>
  <c r="AJ28"/>
  <c r="AL28"/>
  <c r="AN28"/>
  <c r="D30"/>
  <c r="F30"/>
  <c r="H30"/>
  <c r="J30"/>
  <c r="L30"/>
  <c r="N30"/>
  <c r="P30"/>
  <c r="Q30"/>
  <c r="S30"/>
  <c r="U30"/>
  <c r="W30"/>
  <c r="Y30"/>
  <c r="AA30"/>
  <c r="AC30"/>
  <c r="AD30"/>
  <c r="AF30"/>
  <c r="AH30"/>
  <c r="AJ30"/>
  <c r="AL30"/>
  <c r="AN30"/>
  <c r="D34"/>
  <c r="F34"/>
  <c r="H34"/>
  <c r="J34"/>
  <c r="L34"/>
  <c r="N34"/>
  <c r="P34"/>
  <c r="Q34"/>
  <c r="S34"/>
  <c r="U34"/>
  <c r="W34"/>
  <c r="Y34"/>
  <c r="AA34"/>
  <c r="AC34"/>
  <c r="AD34"/>
  <c r="AF34"/>
  <c r="AH34"/>
  <c r="AJ34"/>
  <c r="AL34"/>
  <c r="AN34"/>
  <c r="C34"/>
  <c r="C30"/>
  <c r="C28"/>
  <c r="C26"/>
  <c r="C21"/>
  <c r="C19"/>
  <c r="C16"/>
  <c r="C11"/>
  <c r="C9"/>
  <c r="C7"/>
  <c r="F6" l="1"/>
  <c r="N6"/>
  <c r="AL6"/>
  <c r="AD6"/>
  <c r="W6"/>
  <c r="AN6"/>
  <c r="AF6"/>
  <c r="P6"/>
  <c r="H6"/>
  <c r="Y6"/>
  <c r="Q6"/>
  <c r="AH6"/>
  <c r="J6"/>
  <c r="AA6"/>
  <c r="S6"/>
  <c r="AJ6"/>
  <c r="L6"/>
  <c r="D6"/>
  <c r="AC6"/>
  <c r="U6"/>
  <c r="AN122"/>
  <c r="AN120"/>
  <c r="AN117"/>
  <c r="AN112"/>
  <c r="AN109"/>
  <c r="AN102"/>
  <c r="AN100"/>
  <c r="AN95"/>
  <c r="AN87"/>
  <c r="AN84"/>
  <c r="AN82"/>
  <c r="AL122"/>
  <c r="AL120"/>
  <c r="AL117"/>
  <c r="AL112"/>
  <c r="AL109"/>
  <c r="AL102"/>
  <c r="AL100"/>
  <c r="AL95"/>
  <c r="AL87"/>
  <c r="AL84"/>
  <c r="AL82"/>
  <c r="AJ122"/>
  <c r="AJ120"/>
  <c r="AJ117"/>
  <c r="AJ112"/>
  <c r="AJ109"/>
  <c r="AJ102"/>
  <c r="AJ100"/>
  <c r="AJ95"/>
  <c r="AJ87"/>
  <c r="AJ84"/>
  <c r="AJ82"/>
  <c r="AH122"/>
  <c r="AH120"/>
  <c r="AH117"/>
  <c r="AH112"/>
  <c r="AH109"/>
  <c r="AH102"/>
  <c r="AH100"/>
  <c r="AH95"/>
  <c r="AH87"/>
  <c r="AH84"/>
  <c r="AH82"/>
  <c r="AF122"/>
  <c r="AF120"/>
  <c r="AF117"/>
  <c r="AF112"/>
  <c r="AF109"/>
  <c r="AF102"/>
  <c r="AF100"/>
  <c r="AF95"/>
  <c r="AF87"/>
  <c r="AF84"/>
  <c r="AF82"/>
  <c r="AD122"/>
  <c r="AD120"/>
  <c r="AD117"/>
  <c r="AD112"/>
  <c r="AD109"/>
  <c r="AD102"/>
  <c r="AD100"/>
  <c r="AD95"/>
  <c r="AD87"/>
  <c r="AD84"/>
  <c r="AD82"/>
  <c r="AA122"/>
  <c r="AA120"/>
  <c r="AA117"/>
  <c r="AA112"/>
  <c r="AA109"/>
  <c r="AA102"/>
  <c r="AA100"/>
  <c r="AA95"/>
  <c r="AA87"/>
  <c r="AA84"/>
  <c r="AA82"/>
  <c r="Y122"/>
  <c r="Y120"/>
  <c r="Y117"/>
  <c r="Y112"/>
  <c r="Y109"/>
  <c r="Y102"/>
  <c r="Y100"/>
  <c r="Y95"/>
  <c r="Y87"/>
  <c r="Y84"/>
  <c r="Y82"/>
  <c r="W122"/>
  <c r="W120"/>
  <c r="W117"/>
  <c r="W112"/>
  <c r="W109"/>
  <c r="W102"/>
  <c r="W100"/>
  <c r="W95"/>
  <c r="W87"/>
  <c r="W84"/>
  <c r="W82"/>
  <c r="U122"/>
  <c r="U120"/>
  <c r="U117"/>
  <c r="U112"/>
  <c r="U109"/>
  <c r="U102"/>
  <c r="U100"/>
  <c r="U95"/>
  <c r="U87"/>
  <c r="U84"/>
  <c r="U82"/>
  <c r="S120"/>
  <c r="S117"/>
  <c r="S112"/>
  <c r="S109"/>
  <c r="S102"/>
  <c r="S100"/>
  <c r="S95"/>
  <c r="S87"/>
  <c r="S84"/>
  <c r="S82"/>
  <c r="N80"/>
  <c r="N114"/>
  <c r="N98"/>
  <c r="N115"/>
  <c r="N104"/>
  <c r="E88" l="1"/>
  <c r="G88" s="1"/>
  <c r="I88" s="1"/>
  <c r="K88" s="1"/>
  <c r="M88" s="1"/>
  <c r="O88" s="1"/>
  <c r="R88"/>
  <c r="T88" s="1"/>
  <c r="AE88"/>
  <c r="D87"/>
  <c r="F87"/>
  <c r="H87"/>
  <c r="J87"/>
  <c r="L87"/>
  <c r="N87"/>
  <c r="P87"/>
  <c r="Q87"/>
  <c r="AC87"/>
  <c r="C87"/>
  <c r="V88" l="1"/>
  <c r="AG88"/>
  <c r="E44"/>
  <c r="G44" s="1"/>
  <c r="I44" s="1"/>
  <c r="K44" s="1"/>
  <c r="M44" s="1"/>
  <c r="O44" s="1"/>
  <c r="R44"/>
  <c r="T44" s="1"/>
  <c r="V44" s="1"/>
  <c r="X44" s="1"/>
  <c r="Z44" s="1"/>
  <c r="AB44" s="1"/>
  <c r="AE44"/>
  <c r="AG44" s="1"/>
  <c r="AI44" s="1"/>
  <c r="AK44" s="1"/>
  <c r="AM44" s="1"/>
  <c r="AO44" s="1"/>
  <c r="X88" l="1"/>
  <c r="AI88"/>
  <c r="AK88" l="1"/>
  <c r="Z88"/>
  <c r="AB88" l="1"/>
  <c r="AM88"/>
  <c r="AO88" l="1"/>
  <c r="AE124" l="1"/>
  <c r="AG124" s="1"/>
  <c r="AI124" s="1"/>
  <c r="AK124" s="1"/>
  <c r="AM124" s="1"/>
  <c r="AO124" s="1"/>
  <c r="AE123"/>
  <c r="AE122" s="1"/>
  <c r="AC122"/>
  <c r="AE121"/>
  <c r="AG121" s="1"/>
  <c r="AG120" s="1"/>
  <c r="AC120"/>
  <c r="AE119"/>
  <c r="AE118"/>
  <c r="AG118" s="1"/>
  <c r="AI118" s="1"/>
  <c r="AC117"/>
  <c r="AE116"/>
  <c r="AG116" s="1"/>
  <c r="AI116" s="1"/>
  <c r="AK116" s="1"/>
  <c r="AM116" s="1"/>
  <c r="AO116" s="1"/>
  <c r="AE115"/>
  <c r="AG115" s="1"/>
  <c r="AI115" s="1"/>
  <c r="AK115" s="1"/>
  <c r="AM115" s="1"/>
  <c r="AO115" s="1"/>
  <c r="AE114"/>
  <c r="AG114" s="1"/>
  <c r="AI114" s="1"/>
  <c r="AK114" s="1"/>
  <c r="AM114" s="1"/>
  <c r="AO114" s="1"/>
  <c r="AE113"/>
  <c r="AG113" s="1"/>
  <c r="AC112"/>
  <c r="AE111"/>
  <c r="AG111" s="1"/>
  <c r="AI111" s="1"/>
  <c r="AK111" s="1"/>
  <c r="AM111" s="1"/>
  <c r="AO111" s="1"/>
  <c r="AE110"/>
  <c r="AG110" s="1"/>
  <c r="AC109"/>
  <c r="AE108"/>
  <c r="AG108" s="1"/>
  <c r="AI108" s="1"/>
  <c r="AK108" s="1"/>
  <c r="AM108" s="1"/>
  <c r="AO108" s="1"/>
  <c r="AE107"/>
  <c r="AG107" s="1"/>
  <c r="AI107" s="1"/>
  <c r="AK107" s="1"/>
  <c r="AM107" s="1"/>
  <c r="AO107" s="1"/>
  <c r="AE106"/>
  <c r="AG106" s="1"/>
  <c r="AI106" s="1"/>
  <c r="AK106" s="1"/>
  <c r="AM106" s="1"/>
  <c r="AO106" s="1"/>
  <c r="AE105"/>
  <c r="AG105" s="1"/>
  <c r="AI105" s="1"/>
  <c r="AK105" s="1"/>
  <c r="AM105" s="1"/>
  <c r="AO105" s="1"/>
  <c r="AE104"/>
  <c r="AG104" s="1"/>
  <c r="AI104" s="1"/>
  <c r="AK104" s="1"/>
  <c r="AM104" s="1"/>
  <c r="AO104" s="1"/>
  <c r="AE103"/>
  <c r="AG103" s="1"/>
  <c r="AC102"/>
  <c r="AE101"/>
  <c r="AE100" s="1"/>
  <c r="AC100"/>
  <c r="AE99"/>
  <c r="AG99" s="1"/>
  <c r="AI99" s="1"/>
  <c r="AK99" s="1"/>
  <c r="AM99" s="1"/>
  <c r="AO99" s="1"/>
  <c r="AE98"/>
  <c r="AG98" s="1"/>
  <c r="AI98" s="1"/>
  <c r="AK98" s="1"/>
  <c r="AM98" s="1"/>
  <c r="AO98" s="1"/>
  <c r="AE97"/>
  <c r="AE96"/>
  <c r="AG96" s="1"/>
  <c r="AI96" s="1"/>
  <c r="AC95"/>
  <c r="AE94"/>
  <c r="AG94" s="1"/>
  <c r="AI94" s="1"/>
  <c r="AK94" s="1"/>
  <c r="AM94" s="1"/>
  <c r="AO94" s="1"/>
  <c r="AE93"/>
  <c r="AG93" s="1"/>
  <c r="AI93" s="1"/>
  <c r="AK93" s="1"/>
  <c r="AM93" s="1"/>
  <c r="AO93" s="1"/>
  <c r="AE92"/>
  <c r="AG92" s="1"/>
  <c r="AI92" s="1"/>
  <c r="AK92" s="1"/>
  <c r="AM92" s="1"/>
  <c r="AO92" s="1"/>
  <c r="AE91"/>
  <c r="AG91" s="1"/>
  <c r="AI91" s="1"/>
  <c r="AK91" s="1"/>
  <c r="AM91" s="1"/>
  <c r="AO91" s="1"/>
  <c r="AG90"/>
  <c r="AI90" s="1"/>
  <c r="AK90" s="1"/>
  <c r="AE90"/>
  <c r="AE89"/>
  <c r="AE86"/>
  <c r="AG86" s="1"/>
  <c r="AI86" s="1"/>
  <c r="AK86" s="1"/>
  <c r="AM86" s="1"/>
  <c r="AO86" s="1"/>
  <c r="AE85"/>
  <c r="AC84"/>
  <c r="AE83"/>
  <c r="AG83" s="1"/>
  <c r="AI83" s="1"/>
  <c r="AC82"/>
  <c r="AE81"/>
  <c r="AG81" s="1"/>
  <c r="AI81" s="1"/>
  <c r="AK81" s="1"/>
  <c r="AM81" s="1"/>
  <c r="AO81" s="1"/>
  <c r="AN73"/>
  <c r="AE80"/>
  <c r="AG80" s="1"/>
  <c r="AI80" s="1"/>
  <c r="AK80" s="1"/>
  <c r="AM80" s="1"/>
  <c r="AO80" s="1"/>
  <c r="AE79"/>
  <c r="AG79" s="1"/>
  <c r="AI79" s="1"/>
  <c r="AK79" s="1"/>
  <c r="AM79" s="1"/>
  <c r="AO79" s="1"/>
  <c r="AE78"/>
  <c r="AG78" s="1"/>
  <c r="AI78" s="1"/>
  <c r="AK78" s="1"/>
  <c r="AM78" s="1"/>
  <c r="AO78" s="1"/>
  <c r="AE77"/>
  <c r="AG77" s="1"/>
  <c r="AI77" s="1"/>
  <c r="AK77" s="1"/>
  <c r="AM77" s="1"/>
  <c r="AO77" s="1"/>
  <c r="AE76"/>
  <c r="AG76" s="1"/>
  <c r="AI76" s="1"/>
  <c r="AK76" s="1"/>
  <c r="AM76" s="1"/>
  <c r="AO76" s="1"/>
  <c r="AE75"/>
  <c r="AG75" s="1"/>
  <c r="AI75" s="1"/>
  <c r="AK75" s="1"/>
  <c r="AM75" s="1"/>
  <c r="AO75" s="1"/>
  <c r="AE74"/>
  <c r="AG74" s="1"/>
  <c r="AL73"/>
  <c r="AJ73"/>
  <c r="AH73"/>
  <c r="AF73"/>
  <c r="AF72" s="1"/>
  <c r="AD73"/>
  <c r="AC73"/>
  <c r="AE71"/>
  <c r="AG71" s="1"/>
  <c r="AI71" s="1"/>
  <c r="AK71" s="1"/>
  <c r="AM71" s="1"/>
  <c r="AO71" s="1"/>
  <c r="AE70"/>
  <c r="AG70" s="1"/>
  <c r="AI70" s="1"/>
  <c r="AK70" s="1"/>
  <c r="AM70" s="1"/>
  <c r="AO70" s="1"/>
  <c r="AE69"/>
  <c r="AE68"/>
  <c r="AG68" s="1"/>
  <c r="AI68" s="1"/>
  <c r="AN67"/>
  <c r="AL67"/>
  <c r="AJ67"/>
  <c r="AH67"/>
  <c r="AF67"/>
  <c r="AD67"/>
  <c r="AC67"/>
  <c r="AE66"/>
  <c r="AG66" s="1"/>
  <c r="AI66" s="1"/>
  <c r="AK66" s="1"/>
  <c r="AM66" s="1"/>
  <c r="AO66" s="1"/>
  <c r="AE65"/>
  <c r="AG65" s="1"/>
  <c r="AI65" s="1"/>
  <c r="AK65" s="1"/>
  <c r="AM65" s="1"/>
  <c r="AO65" s="1"/>
  <c r="AE64"/>
  <c r="AG64" s="1"/>
  <c r="AI64" s="1"/>
  <c r="AK64" s="1"/>
  <c r="AM64" s="1"/>
  <c r="AO64" s="1"/>
  <c r="AE63"/>
  <c r="AG63" s="1"/>
  <c r="AI63" s="1"/>
  <c r="AK63" s="1"/>
  <c r="AM63" s="1"/>
  <c r="AO63" s="1"/>
  <c r="AE62"/>
  <c r="AG62" s="1"/>
  <c r="AI62" s="1"/>
  <c r="AK62" s="1"/>
  <c r="AM62" s="1"/>
  <c r="AO62" s="1"/>
  <c r="AE61"/>
  <c r="AG61" s="1"/>
  <c r="AI61" s="1"/>
  <c r="AK61" s="1"/>
  <c r="AM61" s="1"/>
  <c r="AO61" s="1"/>
  <c r="AE60"/>
  <c r="AG60" s="1"/>
  <c r="AI60" s="1"/>
  <c r="AK60" s="1"/>
  <c r="AM60" s="1"/>
  <c r="AO60" s="1"/>
  <c r="AE59"/>
  <c r="AG59" s="1"/>
  <c r="AI59" s="1"/>
  <c r="AK59" s="1"/>
  <c r="AM59" s="1"/>
  <c r="AO59" s="1"/>
  <c r="AE58"/>
  <c r="AG58" s="1"/>
  <c r="AI58" s="1"/>
  <c r="AK58" s="1"/>
  <c r="AM58" s="1"/>
  <c r="AO58" s="1"/>
  <c r="AE57"/>
  <c r="AG57" s="1"/>
  <c r="AN56"/>
  <c r="AL56"/>
  <c r="AJ56"/>
  <c r="AH56"/>
  <c r="AF56"/>
  <c r="AD56"/>
  <c r="AC56"/>
  <c r="AE55"/>
  <c r="AG55" s="1"/>
  <c r="AI55" s="1"/>
  <c r="AK55" s="1"/>
  <c r="AM55" s="1"/>
  <c r="AO55" s="1"/>
  <c r="AE54"/>
  <c r="AG54" s="1"/>
  <c r="AI54" s="1"/>
  <c r="AK54" s="1"/>
  <c r="AM54" s="1"/>
  <c r="AO54" s="1"/>
  <c r="AE53"/>
  <c r="AG53" s="1"/>
  <c r="AI53" s="1"/>
  <c r="AK53" s="1"/>
  <c r="AM53" s="1"/>
  <c r="AO53" s="1"/>
  <c r="AE52"/>
  <c r="AG52" s="1"/>
  <c r="AI52" s="1"/>
  <c r="AK52" s="1"/>
  <c r="AM52" s="1"/>
  <c r="AO52" s="1"/>
  <c r="AE51"/>
  <c r="AG51" s="1"/>
  <c r="AI51" s="1"/>
  <c r="AK51" s="1"/>
  <c r="AM51" s="1"/>
  <c r="AO51" s="1"/>
  <c r="AE50"/>
  <c r="AG50" s="1"/>
  <c r="AI50" s="1"/>
  <c r="AK50" s="1"/>
  <c r="AM50" s="1"/>
  <c r="AO50" s="1"/>
  <c r="AE49"/>
  <c r="AG49" s="1"/>
  <c r="AI49" s="1"/>
  <c r="AK49" s="1"/>
  <c r="AM49" s="1"/>
  <c r="AO49" s="1"/>
  <c r="AE48"/>
  <c r="AG48" s="1"/>
  <c r="AI48" s="1"/>
  <c r="AK48" s="1"/>
  <c r="AM48" s="1"/>
  <c r="AO48" s="1"/>
  <c r="AE47"/>
  <c r="AG47" s="1"/>
  <c r="AI47" s="1"/>
  <c r="AK47" s="1"/>
  <c r="AM47" s="1"/>
  <c r="AO47" s="1"/>
  <c r="AE46"/>
  <c r="AG46" s="1"/>
  <c r="AI46" s="1"/>
  <c r="AK46" s="1"/>
  <c r="AM46" s="1"/>
  <c r="AO46" s="1"/>
  <c r="AE45"/>
  <c r="AG45" s="1"/>
  <c r="AI45" s="1"/>
  <c r="AK45" s="1"/>
  <c r="AM45" s="1"/>
  <c r="AO45" s="1"/>
  <c r="AE43"/>
  <c r="AG43" s="1"/>
  <c r="AN42"/>
  <c r="AL42"/>
  <c r="AJ42"/>
  <c r="AH42"/>
  <c r="AF42"/>
  <c r="AD42"/>
  <c r="AC42"/>
  <c r="AE41"/>
  <c r="AG41" s="1"/>
  <c r="AI41" s="1"/>
  <c r="AK41" s="1"/>
  <c r="AM41" s="1"/>
  <c r="AO41" s="1"/>
  <c r="AE40"/>
  <c r="AG40" s="1"/>
  <c r="AI40" s="1"/>
  <c r="AK40" s="1"/>
  <c r="AM40" s="1"/>
  <c r="AO40" s="1"/>
  <c r="AE39"/>
  <c r="AN38"/>
  <c r="AL38"/>
  <c r="AJ38"/>
  <c r="AH38"/>
  <c r="AF38"/>
  <c r="AD38"/>
  <c r="AC38"/>
  <c r="AE35"/>
  <c r="AE34" s="1"/>
  <c r="AE33"/>
  <c r="AG33" s="1"/>
  <c r="AI33" s="1"/>
  <c r="AK33" s="1"/>
  <c r="AM33" s="1"/>
  <c r="AO33" s="1"/>
  <c r="AE32"/>
  <c r="AG32" s="1"/>
  <c r="AI32" s="1"/>
  <c r="AK32" s="1"/>
  <c r="AM32" s="1"/>
  <c r="AO32" s="1"/>
  <c r="AE31"/>
  <c r="AG31" s="1"/>
  <c r="AE29"/>
  <c r="AE27"/>
  <c r="AE25"/>
  <c r="AG25" s="1"/>
  <c r="AI25" s="1"/>
  <c r="AK25" s="1"/>
  <c r="AM25" s="1"/>
  <c r="AO25" s="1"/>
  <c r="AE24"/>
  <c r="AG24" s="1"/>
  <c r="AI24" s="1"/>
  <c r="AK24" s="1"/>
  <c r="AM24" s="1"/>
  <c r="AO24" s="1"/>
  <c r="AE23"/>
  <c r="AE20"/>
  <c r="AE18"/>
  <c r="AG18" s="1"/>
  <c r="AI18" s="1"/>
  <c r="AK18" s="1"/>
  <c r="AM18" s="1"/>
  <c r="AO18" s="1"/>
  <c r="AE17"/>
  <c r="AE15"/>
  <c r="AG15" s="1"/>
  <c r="AI15" s="1"/>
  <c r="AK15" s="1"/>
  <c r="AM15" s="1"/>
  <c r="AO15" s="1"/>
  <c r="AE14"/>
  <c r="AG14" s="1"/>
  <c r="AI14" s="1"/>
  <c r="AK14" s="1"/>
  <c r="AM14" s="1"/>
  <c r="AO14" s="1"/>
  <c r="AG13"/>
  <c r="AI13" s="1"/>
  <c r="AK13" s="1"/>
  <c r="AM13" s="1"/>
  <c r="AO13" s="1"/>
  <c r="AE13"/>
  <c r="AE12"/>
  <c r="AE10"/>
  <c r="AE8"/>
  <c r="AE7" s="1"/>
  <c r="R124"/>
  <c r="T124" s="1"/>
  <c r="V124" s="1"/>
  <c r="X124" s="1"/>
  <c r="Z124" s="1"/>
  <c r="AB124" s="1"/>
  <c r="R123"/>
  <c r="R122" s="1"/>
  <c r="S122"/>
  <c r="Q122"/>
  <c r="P122"/>
  <c r="R121"/>
  <c r="T121" s="1"/>
  <c r="Q120"/>
  <c r="P120"/>
  <c r="R119"/>
  <c r="T119" s="1"/>
  <c r="V119" s="1"/>
  <c r="X119" s="1"/>
  <c r="Z119" s="1"/>
  <c r="AB119" s="1"/>
  <c r="R118"/>
  <c r="T118" s="1"/>
  <c r="V118" s="1"/>
  <c r="Q117"/>
  <c r="P117"/>
  <c r="R116"/>
  <c r="T116" s="1"/>
  <c r="R115"/>
  <c r="T115" s="1"/>
  <c r="V115" s="1"/>
  <c r="X115" s="1"/>
  <c r="Z115" s="1"/>
  <c r="AB115" s="1"/>
  <c r="R114"/>
  <c r="T114" s="1"/>
  <c r="V114" s="1"/>
  <c r="X114" s="1"/>
  <c r="Z114" s="1"/>
  <c r="AB114" s="1"/>
  <c r="R113"/>
  <c r="T113" s="1"/>
  <c r="V113" s="1"/>
  <c r="Q112"/>
  <c r="P112"/>
  <c r="R111"/>
  <c r="T111" s="1"/>
  <c r="V111" s="1"/>
  <c r="X111" s="1"/>
  <c r="Z111" s="1"/>
  <c r="AB111" s="1"/>
  <c r="R110"/>
  <c r="T110" s="1"/>
  <c r="Q109"/>
  <c r="P109"/>
  <c r="R108"/>
  <c r="T108" s="1"/>
  <c r="V108" s="1"/>
  <c r="X108" s="1"/>
  <c r="Z108" s="1"/>
  <c r="AB108" s="1"/>
  <c r="R107"/>
  <c r="T107" s="1"/>
  <c r="V107" s="1"/>
  <c r="X107" s="1"/>
  <c r="Z107" s="1"/>
  <c r="AB107" s="1"/>
  <c r="R106"/>
  <c r="T106" s="1"/>
  <c r="V106" s="1"/>
  <c r="X106" s="1"/>
  <c r="Z106" s="1"/>
  <c r="AB106" s="1"/>
  <c r="R105"/>
  <c r="T105" s="1"/>
  <c r="V105" s="1"/>
  <c r="X105" s="1"/>
  <c r="Z105" s="1"/>
  <c r="AB105" s="1"/>
  <c r="R104"/>
  <c r="T104" s="1"/>
  <c r="V104" s="1"/>
  <c r="X104" s="1"/>
  <c r="Z104" s="1"/>
  <c r="AB104" s="1"/>
  <c r="R103"/>
  <c r="Q102"/>
  <c r="P102"/>
  <c r="R101"/>
  <c r="T101" s="1"/>
  <c r="Q100"/>
  <c r="P100"/>
  <c r="R99"/>
  <c r="T99" s="1"/>
  <c r="V99" s="1"/>
  <c r="X99" s="1"/>
  <c r="Z99" s="1"/>
  <c r="AB99" s="1"/>
  <c r="R98"/>
  <c r="T98" s="1"/>
  <c r="V98" s="1"/>
  <c r="X98" s="1"/>
  <c r="Z98" s="1"/>
  <c r="AB98" s="1"/>
  <c r="R97"/>
  <c r="T97" s="1"/>
  <c r="V97" s="1"/>
  <c r="X97" s="1"/>
  <c r="Z97" s="1"/>
  <c r="R96"/>
  <c r="Q95"/>
  <c r="P95"/>
  <c r="R94"/>
  <c r="T94" s="1"/>
  <c r="V94" s="1"/>
  <c r="X94" s="1"/>
  <c r="Z94" s="1"/>
  <c r="AB94" s="1"/>
  <c r="R93"/>
  <c r="T93" s="1"/>
  <c r="V93" s="1"/>
  <c r="X93" s="1"/>
  <c r="Z93" s="1"/>
  <c r="AB93" s="1"/>
  <c r="R92"/>
  <c r="T92" s="1"/>
  <c r="V92" s="1"/>
  <c r="X92" s="1"/>
  <c r="Z92" s="1"/>
  <c r="AB92" s="1"/>
  <c r="R91"/>
  <c r="T91" s="1"/>
  <c r="V91" s="1"/>
  <c r="X91" s="1"/>
  <c r="Z91" s="1"/>
  <c r="AB91" s="1"/>
  <c r="R90"/>
  <c r="T90" s="1"/>
  <c r="V90" s="1"/>
  <c r="X90" s="1"/>
  <c r="R89"/>
  <c r="R86"/>
  <c r="T86" s="1"/>
  <c r="V86" s="1"/>
  <c r="X86" s="1"/>
  <c r="Z86" s="1"/>
  <c r="AB86" s="1"/>
  <c r="R85"/>
  <c r="T85" s="1"/>
  <c r="Q84"/>
  <c r="P84"/>
  <c r="R83"/>
  <c r="R82" s="1"/>
  <c r="Q82"/>
  <c r="P82"/>
  <c r="R81"/>
  <c r="T81" s="1"/>
  <c r="V81" s="1"/>
  <c r="X81" s="1"/>
  <c r="Z81" s="1"/>
  <c r="AB81" s="1"/>
  <c r="R80"/>
  <c r="T80" s="1"/>
  <c r="V80" s="1"/>
  <c r="X80" s="1"/>
  <c r="Z80" s="1"/>
  <c r="AB80" s="1"/>
  <c r="R79"/>
  <c r="T79" s="1"/>
  <c r="V79" s="1"/>
  <c r="X79" s="1"/>
  <c r="Z79" s="1"/>
  <c r="AB79" s="1"/>
  <c r="R78"/>
  <c r="T78" s="1"/>
  <c r="V78" s="1"/>
  <c r="X78" s="1"/>
  <c r="Z78" s="1"/>
  <c r="AB78" s="1"/>
  <c r="R77"/>
  <c r="T77" s="1"/>
  <c r="V77" s="1"/>
  <c r="X77" s="1"/>
  <c r="Z77" s="1"/>
  <c r="AB77" s="1"/>
  <c r="R76"/>
  <c r="T76" s="1"/>
  <c r="V76" s="1"/>
  <c r="X76" s="1"/>
  <c r="Z76" s="1"/>
  <c r="AB76" s="1"/>
  <c r="R75"/>
  <c r="T75" s="1"/>
  <c r="V75" s="1"/>
  <c r="X75" s="1"/>
  <c r="Z75" s="1"/>
  <c r="AB75" s="1"/>
  <c r="R74"/>
  <c r="T74" s="1"/>
  <c r="AA73"/>
  <c r="Y73"/>
  <c r="W73"/>
  <c r="U73"/>
  <c r="S73"/>
  <c r="Q73"/>
  <c r="P73"/>
  <c r="R71"/>
  <c r="T71" s="1"/>
  <c r="R70"/>
  <c r="T70" s="1"/>
  <c r="V70" s="1"/>
  <c r="X70" s="1"/>
  <c r="Z70" s="1"/>
  <c r="AB70" s="1"/>
  <c r="R69"/>
  <c r="T69" s="1"/>
  <c r="V69" s="1"/>
  <c r="X69" s="1"/>
  <c r="Z69" s="1"/>
  <c r="AB69" s="1"/>
  <c r="R68"/>
  <c r="AA67"/>
  <c r="Y67"/>
  <c r="W67"/>
  <c r="U67"/>
  <c r="S67"/>
  <c r="Q67"/>
  <c r="P67"/>
  <c r="R66"/>
  <c r="T66" s="1"/>
  <c r="V66" s="1"/>
  <c r="X66" s="1"/>
  <c r="Z66" s="1"/>
  <c r="AB66" s="1"/>
  <c r="R65"/>
  <c r="T65" s="1"/>
  <c r="V65" s="1"/>
  <c r="X65" s="1"/>
  <c r="Z65" s="1"/>
  <c r="AB65" s="1"/>
  <c r="R64"/>
  <c r="T64" s="1"/>
  <c r="V64" s="1"/>
  <c r="X64" s="1"/>
  <c r="Z64" s="1"/>
  <c r="AB64" s="1"/>
  <c r="R63"/>
  <c r="T63" s="1"/>
  <c r="V63" s="1"/>
  <c r="X63" s="1"/>
  <c r="Z63" s="1"/>
  <c r="AB63" s="1"/>
  <c r="R62"/>
  <c r="T62" s="1"/>
  <c r="V62" s="1"/>
  <c r="X62" s="1"/>
  <c r="Z62" s="1"/>
  <c r="AB62" s="1"/>
  <c r="R61"/>
  <c r="T61" s="1"/>
  <c r="V61" s="1"/>
  <c r="X61" s="1"/>
  <c r="Z61" s="1"/>
  <c r="AB61" s="1"/>
  <c r="R60"/>
  <c r="T60" s="1"/>
  <c r="V60" s="1"/>
  <c r="X60" s="1"/>
  <c r="Z60" s="1"/>
  <c r="AB60" s="1"/>
  <c r="R59"/>
  <c r="T59" s="1"/>
  <c r="V59" s="1"/>
  <c r="X59" s="1"/>
  <c r="Z59" s="1"/>
  <c r="AB59" s="1"/>
  <c r="R58"/>
  <c r="T58" s="1"/>
  <c r="V58" s="1"/>
  <c r="X58" s="1"/>
  <c r="Z58" s="1"/>
  <c r="AB58" s="1"/>
  <c r="R57"/>
  <c r="T57" s="1"/>
  <c r="AA56"/>
  <c r="Y56"/>
  <c r="W56"/>
  <c r="U56"/>
  <c r="S56"/>
  <c r="Q56"/>
  <c r="P56"/>
  <c r="R55"/>
  <c r="T55" s="1"/>
  <c r="V55" s="1"/>
  <c r="X55" s="1"/>
  <c r="Z55" s="1"/>
  <c r="AB55" s="1"/>
  <c r="R54"/>
  <c r="T54" s="1"/>
  <c r="V54" s="1"/>
  <c r="X54" s="1"/>
  <c r="Z54" s="1"/>
  <c r="AB54" s="1"/>
  <c r="R53"/>
  <c r="T53" s="1"/>
  <c r="V53" s="1"/>
  <c r="X53" s="1"/>
  <c r="Z53" s="1"/>
  <c r="AB53" s="1"/>
  <c r="R52"/>
  <c r="T52" s="1"/>
  <c r="V52" s="1"/>
  <c r="X52" s="1"/>
  <c r="Z52" s="1"/>
  <c r="AB52" s="1"/>
  <c r="R51"/>
  <c r="T51" s="1"/>
  <c r="V51" s="1"/>
  <c r="X51" s="1"/>
  <c r="Z51" s="1"/>
  <c r="AB51" s="1"/>
  <c r="R50"/>
  <c r="T50" s="1"/>
  <c r="V50" s="1"/>
  <c r="X50" s="1"/>
  <c r="Z50" s="1"/>
  <c r="AB50" s="1"/>
  <c r="R49"/>
  <c r="T49" s="1"/>
  <c r="V49" s="1"/>
  <c r="X49" s="1"/>
  <c r="Z49" s="1"/>
  <c r="AB49" s="1"/>
  <c r="R48"/>
  <c r="T48" s="1"/>
  <c r="V48" s="1"/>
  <c r="X48" s="1"/>
  <c r="Z48" s="1"/>
  <c r="AB48" s="1"/>
  <c r="R47"/>
  <c r="T47" s="1"/>
  <c r="V47" s="1"/>
  <c r="X47" s="1"/>
  <c r="Z47" s="1"/>
  <c r="AB47" s="1"/>
  <c r="R46"/>
  <c r="R45"/>
  <c r="T45" s="1"/>
  <c r="V45" s="1"/>
  <c r="X45" s="1"/>
  <c r="Z45" s="1"/>
  <c r="AB45" s="1"/>
  <c r="R43"/>
  <c r="T43" s="1"/>
  <c r="AA42"/>
  <c r="Y42"/>
  <c r="W42"/>
  <c r="U42"/>
  <c r="S42"/>
  <c r="Q42"/>
  <c r="P42"/>
  <c r="R41"/>
  <c r="T41" s="1"/>
  <c r="V41" s="1"/>
  <c r="X41" s="1"/>
  <c r="Z41" s="1"/>
  <c r="AB41" s="1"/>
  <c r="R40"/>
  <c r="T40" s="1"/>
  <c r="V40" s="1"/>
  <c r="X40" s="1"/>
  <c r="Z40" s="1"/>
  <c r="AB40" s="1"/>
  <c r="R39"/>
  <c r="T39" s="1"/>
  <c r="AA38"/>
  <c r="Y38"/>
  <c r="W38"/>
  <c r="U38"/>
  <c r="S38"/>
  <c r="Q38"/>
  <c r="P38"/>
  <c r="R35"/>
  <c r="R33"/>
  <c r="T33" s="1"/>
  <c r="V33" s="1"/>
  <c r="X33" s="1"/>
  <c r="Z33" s="1"/>
  <c r="AB33" s="1"/>
  <c r="R32"/>
  <c r="T32" s="1"/>
  <c r="V32" s="1"/>
  <c r="X32" s="1"/>
  <c r="Z32" s="1"/>
  <c r="AB32" s="1"/>
  <c r="R31"/>
  <c r="R29"/>
  <c r="R27"/>
  <c r="R25"/>
  <c r="T25" s="1"/>
  <c r="V25" s="1"/>
  <c r="X25" s="1"/>
  <c r="Z25" s="1"/>
  <c r="AB25" s="1"/>
  <c r="R24"/>
  <c r="T24" s="1"/>
  <c r="V24" s="1"/>
  <c r="X24" s="1"/>
  <c r="Z24" s="1"/>
  <c r="AB24" s="1"/>
  <c r="R23"/>
  <c r="R20"/>
  <c r="R18"/>
  <c r="T18" s="1"/>
  <c r="V18" s="1"/>
  <c r="X18" s="1"/>
  <c r="Z18" s="1"/>
  <c r="AB18" s="1"/>
  <c r="R17"/>
  <c r="R15"/>
  <c r="T15" s="1"/>
  <c r="V15" s="1"/>
  <c r="X15" s="1"/>
  <c r="Z15" s="1"/>
  <c r="AB15" s="1"/>
  <c r="R14"/>
  <c r="T14" s="1"/>
  <c r="V14" s="1"/>
  <c r="X14" s="1"/>
  <c r="Z14" s="1"/>
  <c r="AB14" s="1"/>
  <c r="R13"/>
  <c r="T13" s="1"/>
  <c r="V13" s="1"/>
  <c r="X13" s="1"/>
  <c r="Z13" s="1"/>
  <c r="AB13" s="1"/>
  <c r="R12"/>
  <c r="R10"/>
  <c r="R8"/>
  <c r="E8"/>
  <c r="J122"/>
  <c r="J120"/>
  <c r="J117"/>
  <c r="J112"/>
  <c r="J109"/>
  <c r="J102"/>
  <c r="J100"/>
  <c r="J95"/>
  <c r="J84"/>
  <c r="J82"/>
  <c r="J73"/>
  <c r="J67"/>
  <c r="J56"/>
  <c r="J42"/>
  <c r="J38"/>
  <c r="G13"/>
  <c r="I13" s="1"/>
  <c r="K13" s="1"/>
  <c r="M13" s="1"/>
  <c r="O13" s="1"/>
  <c r="E13"/>
  <c r="AE11" l="1"/>
  <c r="AE30"/>
  <c r="AG10"/>
  <c r="AE9"/>
  <c r="AG17"/>
  <c r="AE16"/>
  <c r="T8"/>
  <c r="R7"/>
  <c r="AG29"/>
  <c r="AE28"/>
  <c r="AG8"/>
  <c r="T17"/>
  <c r="R16"/>
  <c r="T31"/>
  <c r="R30"/>
  <c r="AG27"/>
  <c r="AE26"/>
  <c r="AG35"/>
  <c r="AE38"/>
  <c r="T10"/>
  <c r="R9"/>
  <c r="T20"/>
  <c r="R19"/>
  <c r="G8"/>
  <c r="G7" s="1"/>
  <c r="E7"/>
  <c r="T29"/>
  <c r="R28"/>
  <c r="T23"/>
  <c r="R21"/>
  <c r="AI31"/>
  <c r="AG30"/>
  <c r="T27"/>
  <c r="R26"/>
  <c r="AG23"/>
  <c r="AE21"/>
  <c r="T35"/>
  <c r="R34"/>
  <c r="T12"/>
  <c r="R11"/>
  <c r="AG20"/>
  <c r="AE19"/>
  <c r="AG12"/>
  <c r="AE82"/>
  <c r="AE117"/>
  <c r="AG89"/>
  <c r="AG87" s="1"/>
  <c r="AE87"/>
  <c r="R87"/>
  <c r="AE67"/>
  <c r="AD37"/>
  <c r="AD36" s="1"/>
  <c r="AD5" s="1"/>
  <c r="AN72"/>
  <c r="AJ72"/>
  <c r="AH72"/>
  <c r="AE102"/>
  <c r="AG73"/>
  <c r="AE120"/>
  <c r="AL72"/>
  <c r="AE42"/>
  <c r="AC72"/>
  <c r="AE95"/>
  <c r="AL37"/>
  <c r="AL36" s="1"/>
  <c r="AL5" s="1"/>
  <c r="AJ37"/>
  <c r="AJ36" s="1"/>
  <c r="AJ5" s="1"/>
  <c r="AD72"/>
  <c r="AH37"/>
  <c r="AH36" s="1"/>
  <c r="AH5" s="1"/>
  <c r="AI113"/>
  <c r="AK113" s="1"/>
  <c r="AG112"/>
  <c r="AE73"/>
  <c r="AG102"/>
  <c r="AG42"/>
  <c r="AF37"/>
  <c r="AF36" s="1"/>
  <c r="AF5" s="1"/>
  <c r="AG69"/>
  <c r="AG82"/>
  <c r="T83"/>
  <c r="V83" s="1"/>
  <c r="V82" s="1"/>
  <c r="T123"/>
  <c r="T122" s="1"/>
  <c r="AC37"/>
  <c r="AC36" s="1"/>
  <c r="AE84"/>
  <c r="AE112"/>
  <c r="R117"/>
  <c r="AN37"/>
  <c r="AN36" s="1"/>
  <c r="AN5" s="1"/>
  <c r="Y37"/>
  <c r="Y36" s="1"/>
  <c r="AI82"/>
  <c r="AK83"/>
  <c r="AG109"/>
  <c r="AI110"/>
  <c r="AK68"/>
  <c r="AM90"/>
  <c r="AO90" s="1"/>
  <c r="AI57"/>
  <c r="AG56"/>
  <c r="AG39"/>
  <c r="AI43"/>
  <c r="AE56"/>
  <c r="AI74"/>
  <c r="AG85"/>
  <c r="AG97"/>
  <c r="AI97" s="1"/>
  <c r="AK97" s="1"/>
  <c r="AM97" s="1"/>
  <c r="AO97" s="1"/>
  <c r="AG101"/>
  <c r="AE109"/>
  <c r="AG119"/>
  <c r="AI119" s="1"/>
  <c r="AK119" s="1"/>
  <c r="AM119" s="1"/>
  <c r="AO119" s="1"/>
  <c r="AG123"/>
  <c r="AK96"/>
  <c r="AI103"/>
  <c r="AK118"/>
  <c r="AI121"/>
  <c r="V101"/>
  <c r="V100" s="1"/>
  <c r="T100"/>
  <c r="T89"/>
  <c r="R102"/>
  <c r="P37"/>
  <c r="P36" s="1"/>
  <c r="Y72"/>
  <c r="R95"/>
  <c r="R100"/>
  <c r="W72"/>
  <c r="Q37"/>
  <c r="Q36" s="1"/>
  <c r="Q5" s="1"/>
  <c r="U72"/>
  <c r="R67"/>
  <c r="R73"/>
  <c r="AA37"/>
  <c r="AA36" s="1"/>
  <c r="AA5" s="1"/>
  <c r="U37"/>
  <c r="U36" s="1"/>
  <c r="U5" s="1"/>
  <c r="R42"/>
  <c r="Q72"/>
  <c r="J37"/>
  <c r="J36" s="1"/>
  <c r="P72"/>
  <c r="R84"/>
  <c r="T96"/>
  <c r="S37"/>
  <c r="S36" s="1"/>
  <c r="S5" s="1"/>
  <c r="T68"/>
  <c r="V68" s="1"/>
  <c r="X68" s="1"/>
  <c r="T103"/>
  <c r="T102" s="1"/>
  <c r="R38"/>
  <c r="T46"/>
  <c r="V46" s="1"/>
  <c r="X46" s="1"/>
  <c r="Z46" s="1"/>
  <c r="AB46" s="1"/>
  <c r="S72"/>
  <c r="W37"/>
  <c r="W36" s="1"/>
  <c r="AB97"/>
  <c r="R112"/>
  <c r="V43"/>
  <c r="T112"/>
  <c r="V116"/>
  <c r="X116" s="1"/>
  <c r="Z116" s="1"/>
  <c r="AB116" s="1"/>
  <c r="V85"/>
  <c r="T84"/>
  <c r="V71"/>
  <c r="X71" s="1"/>
  <c r="Z71" s="1"/>
  <c r="AB71" s="1"/>
  <c r="Z90"/>
  <c r="AB90" s="1"/>
  <c r="V57"/>
  <c r="T56"/>
  <c r="T109"/>
  <c r="V110"/>
  <c r="T38"/>
  <c r="V39"/>
  <c r="T120"/>
  <c r="V121"/>
  <c r="T73"/>
  <c r="V74"/>
  <c r="V117"/>
  <c r="X118"/>
  <c r="AA72"/>
  <c r="R56"/>
  <c r="R109"/>
  <c r="T117"/>
  <c r="X113"/>
  <c r="R120"/>
  <c r="J72"/>
  <c r="C42"/>
  <c r="AE6" l="1"/>
  <c r="AI23"/>
  <c r="AG21"/>
  <c r="V35"/>
  <c r="T34"/>
  <c r="V23"/>
  <c r="T21"/>
  <c r="V10"/>
  <c r="T9"/>
  <c r="AI17"/>
  <c r="AG16"/>
  <c r="AI35"/>
  <c r="AG34"/>
  <c r="V17"/>
  <c r="T16"/>
  <c r="V31"/>
  <c r="T30"/>
  <c r="AI8"/>
  <c r="AG7"/>
  <c r="V12"/>
  <c r="T11"/>
  <c r="AK31"/>
  <c r="AI30"/>
  <c r="V20"/>
  <c r="T19"/>
  <c r="V8"/>
  <c r="T7"/>
  <c r="V29"/>
  <c r="T28"/>
  <c r="AI27"/>
  <c r="AG26"/>
  <c r="R6"/>
  <c r="AI10"/>
  <c r="AG9"/>
  <c r="AI20"/>
  <c r="AG19"/>
  <c r="V27"/>
  <c r="T26"/>
  <c r="AI29"/>
  <c r="AG28"/>
  <c r="AI12"/>
  <c r="AG11"/>
  <c r="W5"/>
  <c r="X83"/>
  <c r="X82" s="1"/>
  <c r="T82"/>
  <c r="V123"/>
  <c r="X123" s="1"/>
  <c r="AI89"/>
  <c r="V89"/>
  <c r="T87"/>
  <c r="AE37"/>
  <c r="AE36" s="1"/>
  <c r="AG95"/>
  <c r="Y5"/>
  <c r="V112"/>
  <c r="P5"/>
  <c r="AC5"/>
  <c r="AI112"/>
  <c r="AE72"/>
  <c r="AI95"/>
  <c r="AI69"/>
  <c r="AG67"/>
  <c r="R37"/>
  <c r="R36" s="1"/>
  <c r="R5" s="1"/>
  <c r="AK74"/>
  <c r="AI73"/>
  <c r="AI120"/>
  <c r="AK121"/>
  <c r="AI101"/>
  <c r="AG100"/>
  <c r="AI39"/>
  <c r="AG38"/>
  <c r="AK95"/>
  <c r="AM96"/>
  <c r="AI56"/>
  <c r="AK57"/>
  <c r="AK82"/>
  <c r="AM83"/>
  <c r="AK43"/>
  <c r="AI42"/>
  <c r="AI109"/>
  <c r="AK110"/>
  <c r="AG122"/>
  <c r="AI123"/>
  <c r="AK112"/>
  <c r="AM113"/>
  <c r="AI117"/>
  <c r="AI102"/>
  <c r="AK103"/>
  <c r="AI85"/>
  <c r="AG84"/>
  <c r="AM68"/>
  <c r="AK117"/>
  <c r="AM118"/>
  <c r="AG117"/>
  <c r="R72"/>
  <c r="V103"/>
  <c r="X103" s="1"/>
  <c r="X101"/>
  <c r="Z101" s="1"/>
  <c r="T95"/>
  <c r="V96"/>
  <c r="T67"/>
  <c r="J5"/>
  <c r="T42"/>
  <c r="X117"/>
  <c r="Z118"/>
  <c r="X67"/>
  <c r="Z68"/>
  <c r="X85"/>
  <c r="V84"/>
  <c r="V38"/>
  <c r="X39"/>
  <c r="V120"/>
  <c r="X121"/>
  <c r="V109"/>
  <c r="X110"/>
  <c r="X43"/>
  <c r="V42"/>
  <c r="X74"/>
  <c r="V73"/>
  <c r="X112"/>
  <c r="Z113"/>
  <c r="V56"/>
  <c r="X57"/>
  <c r="V67"/>
  <c r="D67"/>
  <c r="F67"/>
  <c r="H67"/>
  <c r="L67"/>
  <c r="N67"/>
  <c r="D56"/>
  <c r="F56"/>
  <c r="H56"/>
  <c r="L56"/>
  <c r="N56"/>
  <c r="D42"/>
  <c r="F42"/>
  <c r="H42"/>
  <c r="L42"/>
  <c r="N42"/>
  <c r="C56"/>
  <c r="E124"/>
  <c r="G124" s="1"/>
  <c r="E123"/>
  <c r="G123" s="1"/>
  <c r="E121"/>
  <c r="G121" s="1"/>
  <c r="E119"/>
  <c r="G119" s="1"/>
  <c r="E118"/>
  <c r="G118" s="1"/>
  <c r="E114"/>
  <c r="G114" s="1"/>
  <c r="E115"/>
  <c r="G115" s="1"/>
  <c r="E116"/>
  <c r="G116" s="1"/>
  <c r="E113"/>
  <c r="G113" s="1"/>
  <c r="E111"/>
  <c r="G111" s="1"/>
  <c r="E110"/>
  <c r="G110" s="1"/>
  <c r="E104"/>
  <c r="G104" s="1"/>
  <c r="E105"/>
  <c r="G105" s="1"/>
  <c r="E106"/>
  <c r="G106" s="1"/>
  <c r="E107"/>
  <c r="G107" s="1"/>
  <c r="E108"/>
  <c r="G108" s="1"/>
  <c r="E103"/>
  <c r="G103" s="1"/>
  <c r="E101"/>
  <c r="G101" s="1"/>
  <c r="E97"/>
  <c r="G97" s="1"/>
  <c r="E98"/>
  <c r="G98" s="1"/>
  <c r="E99"/>
  <c r="G99" s="1"/>
  <c r="E96"/>
  <c r="G96" s="1"/>
  <c r="E90"/>
  <c r="G90" s="1"/>
  <c r="E91"/>
  <c r="G91" s="1"/>
  <c r="E92"/>
  <c r="G92" s="1"/>
  <c r="E93"/>
  <c r="G93" s="1"/>
  <c r="E94"/>
  <c r="G94" s="1"/>
  <c r="E89"/>
  <c r="E86"/>
  <c r="G86" s="1"/>
  <c r="E85"/>
  <c r="G85" s="1"/>
  <c r="E83"/>
  <c r="G83" s="1"/>
  <c r="E75"/>
  <c r="G75" s="1"/>
  <c r="E76"/>
  <c r="G76" s="1"/>
  <c r="E77"/>
  <c r="G77" s="1"/>
  <c r="E78"/>
  <c r="G78" s="1"/>
  <c r="E79"/>
  <c r="G79" s="1"/>
  <c r="E80"/>
  <c r="G80" s="1"/>
  <c r="E81"/>
  <c r="G81" s="1"/>
  <c r="E74"/>
  <c r="G74" s="1"/>
  <c r="AE5" l="1"/>
  <c r="T6"/>
  <c r="AK8"/>
  <c r="AI7"/>
  <c r="X29"/>
  <c r="V28"/>
  <c r="X12"/>
  <c r="V11"/>
  <c r="AK35"/>
  <c r="AI34"/>
  <c r="X35"/>
  <c r="V34"/>
  <c r="AK20"/>
  <c r="AI19"/>
  <c r="X27"/>
  <c r="V26"/>
  <c r="AK23"/>
  <c r="AI21"/>
  <c r="AK27"/>
  <c r="AI26"/>
  <c r="AM31"/>
  <c r="AK30"/>
  <c r="X17"/>
  <c r="V16"/>
  <c r="X23"/>
  <c r="V21"/>
  <c r="AG6"/>
  <c r="AK12"/>
  <c r="AI11"/>
  <c r="AK29"/>
  <c r="AI28"/>
  <c r="AK17"/>
  <c r="AI16"/>
  <c r="X20"/>
  <c r="V19"/>
  <c r="X31"/>
  <c r="V30"/>
  <c r="X10"/>
  <c r="V9"/>
  <c r="X8"/>
  <c r="V7"/>
  <c r="AK10"/>
  <c r="AI9"/>
  <c r="Z83"/>
  <c r="Z82" s="1"/>
  <c r="V122"/>
  <c r="AK89"/>
  <c r="AI87"/>
  <c r="T72"/>
  <c r="X89"/>
  <c r="V87"/>
  <c r="G89"/>
  <c r="G87" s="1"/>
  <c r="E87"/>
  <c r="AG37"/>
  <c r="AG36" s="1"/>
  <c r="V102"/>
  <c r="AK69"/>
  <c r="AI67"/>
  <c r="AK73"/>
  <c r="AM74"/>
  <c r="AO118"/>
  <c r="AO117" s="1"/>
  <c r="AM117"/>
  <c r="AK109"/>
  <c r="AM110"/>
  <c r="AO96"/>
  <c r="AO95" s="1"/>
  <c r="AM95"/>
  <c r="AK102"/>
  <c r="AM103"/>
  <c r="AK56"/>
  <c r="AM57"/>
  <c r="AK120"/>
  <c r="AM121"/>
  <c r="AK85"/>
  <c r="AI84"/>
  <c r="AK101"/>
  <c r="AI100"/>
  <c r="AI122"/>
  <c r="AK123"/>
  <c r="AO83"/>
  <c r="AO82" s="1"/>
  <c r="AM82"/>
  <c r="AG72"/>
  <c r="AI38"/>
  <c r="AK39"/>
  <c r="AK42"/>
  <c r="AM43"/>
  <c r="AO68"/>
  <c r="AO113"/>
  <c r="AO112" s="1"/>
  <c r="AM112"/>
  <c r="X100"/>
  <c r="T37"/>
  <c r="T36" s="1"/>
  <c r="V95"/>
  <c r="X96"/>
  <c r="AB101"/>
  <c r="AB100" s="1"/>
  <c r="Z100"/>
  <c r="X56"/>
  <c r="Z57"/>
  <c r="X102"/>
  <c r="Z103"/>
  <c r="AB118"/>
  <c r="AB117" s="1"/>
  <c r="Z117"/>
  <c r="V37"/>
  <c r="V36" s="1"/>
  <c r="X120"/>
  <c r="Z121"/>
  <c r="Z39"/>
  <c r="X38"/>
  <c r="AB68"/>
  <c r="AB67" s="1"/>
  <c r="Z67"/>
  <c r="X73"/>
  <c r="Z74"/>
  <c r="X109"/>
  <c r="Z110"/>
  <c r="Z123"/>
  <c r="X122"/>
  <c r="X42"/>
  <c r="Z43"/>
  <c r="Z85"/>
  <c r="X84"/>
  <c r="AB113"/>
  <c r="AB112" s="1"/>
  <c r="Z112"/>
  <c r="I80"/>
  <c r="K80" s="1"/>
  <c r="M80" s="1"/>
  <c r="O80" s="1"/>
  <c r="I98"/>
  <c r="K98" s="1"/>
  <c r="M98" s="1"/>
  <c r="O98" s="1"/>
  <c r="I103"/>
  <c r="K103" s="1"/>
  <c r="I124"/>
  <c r="K124" s="1"/>
  <c r="M124" s="1"/>
  <c r="O124" s="1"/>
  <c r="I75"/>
  <c r="K75" s="1"/>
  <c r="I92"/>
  <c r="K92" s="1"/>
  <c r="M92" s="1"/>
  <c r="O92" s="1"/>
  <c r="I113"/>
  <c r="K113" s="1"/>
  <c r="I77"/>
  <c r="K77" s="1"/>
  <c r="M77" s="1"/>
  <c r="O77" s="1"/>
  <c r="I101"/>
  <c r="K101" s="1"/>
  <c r="I111"/>
  <c r="K111" s="1"/>
  <c r="M111" s="1"/>
  <c r="O111" s="1"/>
  <c r="G122"/>
  <c r="I86"/>
  <c r="K86" s="1"/>
  <c r="M86" s="1"/>
  <c r="O86" s="1"/>
  <c r="I81"/>
  <c r="K81" s="1"/>
  <c r="M81" s="1"/>
  <c r="O81" s="1"/>
  <c r="I114"/>
  <c r="K114" s="1"/>
  <c r="M114" s="1"/>
  <c r="O114" s="1"/>
  <c r="I106"/>
  <c r="K106" s="1"/>
  <c r="M106" s="1"/>
  <c r="O106" s="1"/>
  <c r="I79"/>
  <c r="K79" s="1"/>
  <c r="M79" s="1"/>
  <c r="O79" s="1"/>
  <c r="I99"/>
  <c r="K99" s="1"/>
  <c r="M99" s="1"/>
  <c r="O99" s="1"/>
  <c r="I85"/>
  <c r="K85" s="1"/>
  <c r="I90"/>
  <c r="K90" s="1"/>
  <c r="M90" s="1"/>
  <c r="O90" s="1"/>
  <c r="I107"/>
  <c r="K107" s="1"/>
  <c r="M107" s="1"/>
  <c r="O107" s="1"/>
  <c r="I115"/>
  <c r="K115" s="1"/>
  <c r="M115" s="1"/>
  <c r="O115" s="1"/>
  <c r="I119"/>
  <c r="K119" s="1"/>
  <c r="M119" s="1"/>
  <c r="O119" s="1"/>
  <c r="I105"/>
  <c r="K105" s="1"/>
  <c r="M105" s="1"/>
  <c r="O105" s="1"/>
  <c r="I91"/>
  <c r="K91" s="1"/>
  <c r="M91" s="1"/>
  <c r="O91" s="1"/>
  <c r="I108"/>
  <c r="K108" s="1"/>
  <c r="M108" s="1"/>
  <c r="O108" s="1"/>
  <c r="I116"/>
  <c r="K116" s="1"/>
  <c r="M116" s="1"/>
  <c r="O116" s="1"/>
  <c r="I104"/>
  <c r="K104" s="1"/>
  <c r="M104" s="1"/>
  <c r="I93"/>
  <c r="K93" s="1"/>
  <c r="M93" s="1"/>
  <c r="O93" s="1"/>
  <c r="I76"/>
  <c r="K76" s="1"/>
  <c r="M76" s="1"/>
  <c r="O76" s="1"/>
  <c r="I78"/>
  <c r="K78" s="1"/>
  <c r="M78" s="1"/>
  <c r="O78" s="1"/>
  <c r="I94"/>
  <c r="K94" s="1"/>
  <c r="M94" s="1"/>
  <c r="O94" s="1"/>
  <c r="I97"/>
  <c r="K97" s="1"/>
  <c r="M97" s="1"/>
  <c r="O97" s="1"/>
  <c r="I110"/>
  <c r="K110" s="1"/>
  <c r="G120"/>
  <c r="I121"/>
  <c r="K121" s="1"/>
  <c r="G117"/>
  <c r="I123"/>
  <c r="K123" s="1"/>
  <c r="G84"/>
  <c r="G100"/>
  <c r="G82"/>
  <c r="I83"/>
  <c r="K83" s="1"/>
  <c r="I118"/>
  <c r="K118" s="1"/>
  <c r="G112"/>
  <c r="G109"/>
  <c r="G102"/>
  <c r="G95"/>
  <c r="I96"/>
  <c r="K96" s="1"/>
  <c r="G73"/>
  <c r="I74"/>
  <c r="K74" s="1"/>
  <c r="M74" s="1"/>
  <c r="O74" s="1"/>
  <c r="T5" l="1"/>
  <c r="Z31"/>
  <c r="X30"/>
  <c r="AM12"/>
  <c r="AK11"/>
  <c r="AI6"/>
  <c r="AO31"/>
  <c r="AO30" s="1"/>
  <c r="AM30"/>
  <c r="AM20"/>
  <c r="AK19"/>
  <c r="Z29"/>
  <c r="X28"/>
  <c r="Z10"/>
  <c r="X9"/>
  <c r="AM29"/>
  <c r="AK28"/>
  <c r="AM27"/>
  <c r="AK26"/>
  <c r="Z17"/>
  <c r="X16"/>
  <c r="Z27"/>
  <c r="X26"/>
  <c r="Z12"/>
  <c r="X11"/>
  <c r="AM8"/>
  <c r="AK7"/>
  <c r="Z8"/>
  <c r="X7"/>
  <c r="AM17"/>
  <c r="AK16"/>
  <c r="Z35"/>
  <c r="X34"/>
  <c r="Z23"/>
  <c r="X21"/>
  <c r="AM23"/>
  <c r="AK21"/>
  <c r="AM35"/>
  <c r="AK34"/>
  <c r="V6"/>
  <c r="V5" s="1"/>
  <c r="AM10"/>
  <c r="AK9"/>
  <c r="Z20"/>
  <c r="X19"/>
  <c r="AG5"/>
  <c r="AB83"/>
  <c r="AB82" s="1"/>
  <c r="AM89"/>
  <c r="AK87"/>
  <c r="Z89"/>
  <c r="X87"/>
  <c r="V72"/>
  <c r="I89"/>
  <c r="AI72"/>
  <c r="AI37"/>
  <c r="AI36" s="1"/>
  <c r="AM69"/>
  <c r="AK67"/>
  <c r="AO43"/>
  <c r="AO42" s="1"/>
  <c r="AM42"/>
  <c r="AO57"/>
  <c r="AO56" s="1"/>
  <c r="AM56"/>
  <c r="AO121"/>
  <c r="AO120" s="1"/>
  <c r="AM120"/>
  <c r="AM123"/>
  <c r="AK122"/>
  <c r="AK84"/>
  <c r="AM85"/>
  <c r="AO74"/>
  <c r="AO73" s="1"/>
  <c r="AM73"/>
  <c r="AK100"/>
  <c r="AM101"/>
  <c r="AK38"/>
  <c r="AM39"/>
  <c r="AO103"/>
  <c r="AO102" s="1"/>
  <c r="AM102"/>
  <c r="AO110"/>
  <c r="AO109" s="1"/>
  <c r="AM109"/>
  <c r="Z96"/>
  <c r="X95"/>
  <c r="I100"/>
  <c r="I109"/>
  <c r="X37"/>
  <c r="X36" s="1"/>
  <c r="AB74"/>
  <c r="AB73" s="1"/>
  <c r="Z73"/>
  <c r="K112"/>
  <c r="M113"/>
  <c r="AB123"/>
  <c r="AB122" s="1"/>
  <c r="Z122"/>
  <c r="O104"/>
  <c r="K122"/>
  <c r="M123"/>
  <c r="AB39"/>
  <c r="AB38" s="1"/>
  <c r="Z38"/>
  <c r="K95"/>
  <c r="M96"/>
  <c r="K117"/>
  <c r="M118"/>
  <c r="K109"/>
  <c r="M110"/>
  <c r="M101"/>
  <c r="K100"/>
  <c r="I84"/>
  <c r="K82"/>
  <c r="M83"/>
  <c r="K84"/>
  <c r="M85"/>
  <c r="K102"/>
  <c r="M103"/>
  <c r="O103" s="1"/>
  <c r="AB57"/>
  <c r="AB56" s="1"/>
  <c r="Z56"/>
  <c r="Z42"/>
  <c r="AB43"/>
  <c r="AB42" s="1"/>
  <c r="K120"/>
  <c r="M121"/>
  <c r="AB85"/>
  <c r="AB84" s="1"/>
  <c r="Z84"/>
  <c r="AB103"/>
  <c r="AB102" s="1"/>
  <c r="Z102"/>
  <c r="M75"/>
  <c r="K73"/>
  <c r="AB110"/>
  <c r="AB109" s="1"/>
  <c r="Z109"/>
  <c r="AB121"/>
  <c r="AB120" s="1"/>
  <c r="Z120"/>
  <c r="I112"/>
  <c r="I102"/>
  <c r="I122"/>
  <c r="I120"/>
  <c r="I82"/>
  <c r="I117"/>
  <c r="I95"/>
  <c r="I73"/>
  <c r="AI5" l="1"/>
  <c r="O102"/>
  <c r="AB20"/>
  <c r="AB19" s="1"/>
  <c r="Z19"/>
  <c r="AO23"/>
  <c r="AO21" s="1"/>
  <c r="AM21"/>
  <c r="AB8"/>
  <c r="AB7" s="1"/>
  <c r="Z7"/>
  <c r="AB17"/>
  <c r="AB16" s="1"/>
  <c r="Z16"/>
  <c r="AB29"/>
  <c r="AB28" s="1"/>
  <c r="Z28"/>
  <c r="AO12"/>
  <c r="AO11" s="1"/>
  <c r="AM11"/>
  <c r="X6"/>
  <c r="X5" s="1"/>
  <c r="AO35"/>
  <c r="AO34" s="1"/>
  <c r="AM34"/>
  <c r="AO17"/>
  <c r="AO16" s="1"/>
  <c r="AM16"/>
  <c r="AB27"/>
  <c r="AB26" s="1"/>
  <c r="Z26"/>
  <c r="AB10"/>
  <c r="AB9" s="1"/>
  <c r="Z9"/>
  <c r="AK6"/>
  <c r="AB31"/>
  <c r="AB30" s="1"/>
  <c r="Z30"/>
  <c r="AB35"/>
  <c r="AB34" s="1"/>
  <c r="Z34"/>
  <c r="AB12"/>
  <c r="AB11" s="1"/>
  <c r="Z11"/>
  <c r="AO29"/>
  <c r="AO28" s="1"/>
  <c r="AM28"/>
  <c r="AO10"/>
  <c r="AO9" s="1"/>
  <c r="AM9"/>
  <c r="AB23"/>
  <c r="AB21" s="1"/>
  <c r="Z21"/>
  <c r="AO8"/>
  <c r="AO7" s="1"/>
  <c r="AM7"/>
  <c r="AO27"/>
  <c r="AO26" s="1"/>
  <c r="AM26"/>
  <c r="AO20"/>
  <c r="AO19" s="1"/>
  <c r="AM19"/>
  <c r="AM87"/>
  <c r="AO89"/>
  <c r="AO87" s="1"/>
  <c r="AB89"/>
  <c r="AB87" s="1"/>
  <c r="Z87"/>
  <c r="X72"/>
  <c r="K89"/>
  <c r="I87"/>
  <c r="AK72"/>
  <c r="AO69"/>
  <c r="AO67" s="1"/>
  <c r="AM67"/>
  <c r="AK37"/>
  <c r="AK36" s="1"/>
  <c r="AO123"/>
  <c r="AO122" s="1"/>
  <c r="AM122"/>
  <c r="AO101"/>
  <c r="AO100" s="1"/>
  <c r="AM100"/>
  <c r="AO85"/>
  <c r="AO84" s="1"/>
  <c r="AM84"/>
  <c r="AO39"/>
  <c r="AO38" s="1"/>
  <c r="AM38"/>
  <c r="Z37"/>
  <c r="Z36" s="1"/>
  <c r="Z95"/>
  <c r="AB96"/>
  <c r="AB95" s="1"/>
  <c r="AB37"/>
  <c r="AB36" s="1"/>
  <c r="M109"/>
  <c r="O110"/>
  <c r="O109" s="1"/>
  <c r="M122"/>
  <c r="O123"/>
  <c r="O122" s="1"/>
  <c r="M95"/>
  <c r="O96"/>
  <c r="O95" s="1"/>
  <c r="M82"/>
  <c r="O83"/>
  <c r="O82" s="1"/>
  <c r="M117"/>
  <c r="O118"/>
  <c r="O117" s="1"/>
  <c r="M102"/>
  <c r="M120"/>
  <c r="O121"/>
  <c r="O120" s="1"/>
  <c r="M100"/>
  <c r="O101"/>
  <c r="O100" s="1"/>
  <c r="M112"/>
  <c r="O113"/>
  <c r="O112" s="1"/>
  <c r="M73"/>
  <c r="O75"/>
  <c r="O73" s="1"/>
  <c r="M84"/>
  <c r="O85"/>
  <c r="O84" s="1"/>
  <c r="AK5" l="1"/>
  <c r="AO6"/>
  <c r="AM6"/>
  <c r="AB6"/>
  <c r="AB5" s="1"/>
  <c r="Z6"/>
  <c r="Z5" s="1"/>
  <c r="AM72"/>
  <c r="AO72"/>
  <c r="Z72"/>
  <c r="AB72"/>
  <c r="K87"/>
  <c r="K72" s="1"/>
  <c r="M89"/>
  <c r="AO37"/>
  <c r="AO36" s="1"/>
  <c r="AM37"/>
  <c r="AM36" s="1"/>
  <c r="AO5" l="1"/>
  <c r="AM5"/>
  <c r="M87"/>
  <c r="M72" s="1"/>
  <c r="O89"/>
  <c r="O87" s="1"/>
  <c r="O72" s="1"/>
  <c r="D112"/>
  <c r="E112"/>
  <c r="F112"/>
  <c r="H112"/>
  <c r="L112"/>
  <c r="N112"/>
  <c r="C112"/>
  <c r="C73"/>
  <c r="D122"/>
  <c r="E122"/>
  <c r="F122"/>
  <c r="H122"/>
  <c r="L122"/>
  <c r="N122"/>
  <c r="C122"/>
  <c r="D120"/>
  <c r="E120"/>
  <c r="F120"/>
  <c r="H120"/>
  <c r="L120"/>
  <c r="N120"/>
  <c r="C120"/>
  <c r="D117"/>
  <c r="E117"/>
  <c r="F117"/>
  <c r="H117"/>
  <c r="L117"/>
  <c r="N117"/>
  <c r="C117"/>
  <c r="D109"/>
  <c r="E109"/>
  <c r="F109"/>
  <c r="H109"/>
  <c r="L109"/>
  <c r="N109"/>
  <c r="C109"/>
  <c r="D102"/>
  <c r="E102"/>
  <c r="F102"/>
  <c r="H102"/>
  <c r="L102"/>
  <c r="N102"/>
  <c r="C102"/>
  <c r="D95"/>
  <c r="E95"/>
  <c r="F95"/>
  <c r="H95"/>
  <c r="L95"/>
  <c r="N95"/>
  <c r="C95"/>
  <c r="D84"/>
  <c r="E84"/>
  <c r="F84"/>
  <c r="H84"/>
  <c r="L84"/>
  <c r="N84"/>
  <c r="C84"/>
  <c r="D73"/>
  <c r="E73"/>
  <c r="F73"/>
  <c r="H73"/>
  <c r="L73"/>
  <c r="N73"/>
  <c r="D100"/>
  <c r="E100"/>
  <c r="F100"/>
  <c r="H100"/>
  <c r="L100"/>
  <c r="N100"/>
  <c r="C100"/>
  <c r="D82"/>
  <c r="E82"/>
  <c r="F82"/>
  <c r="H82"/>
  <c r="L82"/>
  <c r="N82"/>
  <c r="C82"/>
  <c r="N38"/>
  <c r="N37" s="1"/>
  <c r="N36" s="1"/>
  <c r="I8"/>
  <c r="K8" l="1"/>
  <c r="I7"/>
  <c r="C72"/>
  <c r="N72"/>
  <c r="E69"/>
  <c r="G69" s="1"/>
  <c r="I69" s="1"/>
  <c r="K69" s="1"/>
  <c r="E47"/>
  <c r="G47" s="1"/>
  <c r="I47" s="1"/>
  <c r="K47" s="1"/>
  <c r="M47" s="1"/>
  <c r="O47" s="1"/>
  <c r="E48"/>
  <c r="E49"/>
  <c r="M8" l="1"/>
  <c r="K7"/>
  <c r="M69"/>
  <c r="O69" s="1"/>
  <c r="E12"/>
  <c r="E11" s="1"/>
  <c r="E14"/>
  <c r="E15"/>
  <c r="O8" l="1"/>
  <c r="O7" s="1"/>
  <c r="M7"/>
  <c r="G14"/>
  <c r="G15"/>
  <c r="G12"/>
  <c r="G11" l="1"/>
  <c r="I15"/>
  <c r="K15" s="1"/>
  <c r="M15" s="1"/>
  <c r="O15" s="1"/>
  <c r="I14"/>
  <c r="K14" s="1"/>
  <c r="M14" s="1"/>
  <c r="O14" s="1"/>
  <c r="I12"/>
  <c r="F38"/>
  <c r="F37" s="1"/>
  <c r="F36" s="1"/>
  <c r="H38"/>
  <c r="H37" s="1"/>
  <c r="H36" s="1"/>
  <c r="L38"/>
  <c r="L37" s="1"/>
  <c r="L36" s="1"/>
  <c r="D38"/>
  <c r="D37" s="1"/>
  <c r="D36" s="1"/>
  <c r="C38"/>
  <c r="E41"/>
  <c r="G41" s="1"/>
  <c r="I41" s="1"/>
  <c r="K41" s="1"/>
  <c r="M41" s="1"/>
  <c r="O41" s="1"/>
  <c r="K12" l="1"/>
  <c r="I11"/>
  <c r="E54"/>
  <c r="G54" s="1"/>
  <c r="M12" l="1"/>
  <c r="K11"/>
  <c r="I54"/>
  <c r="K54" s="1"/>
  <c r="M54" s="1"/>
  <c r="O54" s="1"/>
  <c r="O12" l="1"/>
  <c r="O11" s="1"/>
  <c r="M11"/>
  <c r="C67"/>
  <c r="E71"/>
  <c r="G71" s="1"/>
  <c r="G49"/>
  <c r="I71" l="1"/>
  <c r="K71" s="1"/>
  <c r="M71" s="1"/>
  <c r="O71" s="1"/>
  <c r="I49"/>
  <c r="K49" s="1"/>
  <c r="M49" s="1"/>
  <c r="O49" s="1"/>
  <c r="E46" l="1"/>
  <c r="G46" s="1"/>
  <c r="I46" s="1"/>
  <c r="K46" s="1"/>
  <c r="M46" s="1"/>
  <c r="O46" s="1"/>
  <c r="L72" l="1"/>
  <c r="L5" l="1"/>
  <c r="C6"/>
  <c r="E50" l="1"/>
  <c r="G50" l="1"/>
  <c r="E66"/>
  <c r="E63"/>
  <c r="E59"/>
  <c r="E39"/>
  <c r="E65"/>
  <c r="G65" l="1"/>
  <c r="G63"/>
  <c r="G59"/>
  <c r="I50"/>
  <c r="K50" s="1"/>
  <c r="M50" s="1"/>
  <c r="O50" s="1"/>
  <c r="G66"/>
  <c r="G39"/>
  <c r="E10"/>
  <c r="E9" s="1"/>
  <c r="E17"/>
  <c r="E18"/>
  <c r="E20"/>
  <c r="E19" s="1"/>
  <c r="E23"/>
  <c r="E24"/>
  <c r="E25"/>
  <c r="E27"/>
  <c r="E26" s="1"/>
  <c r="E29"/>
  <c r="E28" s="1"/>
  <c r="E31"/>
  <c r="E32"/>
  <c r="E33"/>
  <c r="E35"/>
  <c r="E34" s="1"/>
  <c r="E21" l="1"/>
  <c r="E30"/>
  <c r="E16"/>
  <c r="N5"/>
  <c r="I63"/>
  <c r="K63" s="1"/>
  <c r="M63" s="1"/>
  <c r="O63" s="1"/>
  <c r="I65"/>
  <c r="K65" s="1"/>
  <c r="M65" s="1"/>
  <c r="O65" s="1"/>
  <c r="G29"/>
  <c r="G28" s="1"/>
  <c r="G23"/>
  <c r="I72"/>
  <c r="G24"/>
  <c r="G31"/>
  <c r="I66"/>
  <c r="K66" s="1"/>
  <c r="M66" s="1"/>
  <c r="O66" s="1"/>
  <c r="G32"/>
  <c r="G25"/>
  <c r="G18"/>
  <c r="I59"/>
  <c r="K59" s="1"/>
  <c r="M59" s="1"/>
  <c r="O59" s="1"/>
  <c r="G17"/>
  <c r="G33"/>
  <c r="G10"/>
  <c r="G9" s="1"/>
  <c r="I39"/>
  <c r="K39" s="1"/>
  <c r="G27"/>
  <c r="G26" s="1"/>
  <c r="G20"/>
  <c r="G19" s="1"/>
  <c r="G35"/>
  <c r="G34" s="1"/>
  <c r="E72"/>
  <c r="H72"/>
  <c r="D72"/>
  <c r="G72"/>
  <c r="F72"/>
  <c r="E70"/>
  <c r="E68"/>
  <c r="E64"/>
  <c r="E60"/>
  <c r="E61"/>
  <c r="E62"/>
  <c r="E57"/>
  <c r="E58"/>
  <c r="E45"/>
  <c r="E52"/>
  <c r="E51"/>
  <c r="E53"/>
  <c r="E55"/>
  <c r="E43"/>
  <c r="E40"/>
  <c r="E6" l="1"/>
  <c r="G16"/>
  <c r="G30"/>
  <c r="G21"/>
  <c r="M39"/>
  <c r="E67"/>
  <c r="E42"/>
  <c r="E56"/>
  <c r="G40"/>
  <c r="G38" s="1"/>
  <c r="E38"/>
  <c r="I20"/>
  <c r="I32"/>
  <c r="K32" s="1"/>
  <c r="M32" s="1"/>
  <c r="O32" s="1"/>
  <c r="I31"/>
  <c r="I29"/>
  <c r="G43"/>
  <c r="G48"/>
  <c r="G68"/>
  <c r="G45"/>
  <c r="G70"/>
  <c r="G52"/>
  <c r="G64"/>
  <c r="I10"/>
  <c r="I17"/>
  <c r="I25"/>
  <c r="K25" s="1"/>
  <c r="M25" s="1"/>
  <c r="O25" s="1"/>
  <c r="I24"/>
  <c r="K24" s="1"/>
  <c r="M24" s="1"/>
  <c r="O24" s="1"/>
  <c r="I23"/>
  <c r="G51"/>
  <c r="G60"/>
  <c r="I33"/>
  <c r="K33" s="1"/>
  <c r="M33" s="1"/>
  <c r="O33" s="1"/>
  <c r="I18"/>
  <c r="K18" s="1"/>
  <c r="M18" s="1"/>
  <c r="O18" s="1"/>
  <c r="G53"/>
  <c r="G61"/>
  <c r="G55"/>
  <c r="G62"/>
  <c r="I35"/>
  <c r="I27"/>
  <c r="G58"/>
  <c r="G57"/>
  <c r="G6" l="1"/>
  <c r="K20"/>
  <c r="I19"/>
  <c r="K10"/>
  <c r="I9"/>
  <c r="K17"/>
  <c r="I16"/>
  <c r="K35"/>
  <c r="I34"/>
  <c r="K27"/>
  <c r="I26"/>
  <c r="G67"/>
  <c r="K31"/>
  <c r="I30"/>
  <c r="K29"/>
  <c r="I28"/>
  <c r="K23"/>
  <c r="I21"/>
  <c r="O39"/>
  <c r="E37"/>
  <c r="E36" s="1"/>
  <c r="G42"/>
  <c r="G56"/>
  <c r="I45"/>
  <c r="K45" s="1"/>
  <c r="I53"/>
  <c r="K53" s="1"/>
  <c r="M53" s="1"/>
  <c r="O53" s="1"/>
  <c r="I51"/>
  <c r="K51" s="1"/>
  <c r="M51" s="1"/>
  <c r="O51" s="1"/>
  <c r="I43"/>
  <c r="K43" s="1"/>
  <c r="M43" s="1"/>
  <c r="I58"/>
  <c r="K58" s="1"/>
  <c r="M58" s="1"/>
  <c r="O58" s="1"/>
  <c r="I62"/>
  <c r="K62" s="1"/>
  <c r="M62" s="1"/>
  <c r="O62" s="1"/>
  <c r="I61"/>
  <c r="K61" s="1"/>
  <c r="M61" s="1"/>
  <c r="O61" s="1"/>
  <c r="I70"/>
  <c r="K70" s="1"/>
  <c r="M70" s="1"/>
  <c r="O70" s="1"/>
  <c r="I48"/>
  <c r="K48" s="1"/>
  <c r="M48" s="1"/>
  <c r="O48" s="1"/>
  <c r="I55"/>
  <c r="K55" s="1"/>
  <c r="M55" s="1"/>
  <c r="O55" s="1"/>
  <c r="I60"/>
  <c r="K60" s="1"/>
  <c r="M60" s="1"/>
  <c r="O60" s="1"/>
  <c r="I52"/>
  <c r="K52" s="1"/>
  <c r="M52" s="1"/>
  <c r="O52" s="1"/>
  <c r="I68"/>
  <c r="K68" s="1"/>
  <c r="I64"/>
  <c r="K64" s="1"/>
  <c r="M64" s="1"/>
  <c r="O64" s="1"/>
  <c r="I40"/>
  <c r="K40" s="1"/>
  <c r="I57"/>
  <c r="K57" s="1"/>
  <c r="M10" l="1"/>
  <c r="K9"/>
  <c r="I6"/>
  <c r="M20"/>
  <c r="K19"/>
  <c r="M17"/>
  <c r="K16"/>
  <c r="M29"/>
  <c r="K28"/>
  <c r="M35"/>
  <c r="K34"/>
  <c r="M27"/>
  <c r="K26"/>
  <c r="M31"/>
  <c r="K30"/>
  <c r="M23"/>
  <c r="K21"/>
  <c r="K42"/>
  <c r="M45"/>
  <c r="O45" s="1"/>
  <c r="O43"/>
  <c r="M68"/>
  <c r="K67"/>
  <c r="M40"/>
  <c r="K38"/>
  <c r="M57"/>
  <c r="K56"/>
  <c r="G37"/>
  <c r="G36" s="1"/>
  <c r="G5" s="1"/>
  <c r="I42"/>
  <c r="I67"/>
  <c r="I56"/>
  <c r="I38"/>
  <c r="O35" l="1"/>
  <c r="O34" s="1"/>
  <c r="M34"/>
  <c r="O27"/>
  <c r="O26" s="1"/>
  <c r="M26"/>
  <c r="O17"/>
  <c r="O16" s="1"/>
  <c r="M16"/>
  <c r="K6"/>
  <c r="O20"/>
  <c r="O19" s="1"/>
  <c r="M19"/>
  <c r="O10"/>
  <c r="O9" s="1"/>
  <c r="M9"/>
  <c r="O31"/>
  <c r="O30" s="1"/>
  <c r="M30"/>
  <c r="O23"/>
  <c r="O21" s="1"/>
  <c r="M21"/>
  <c r="O29"/>
  <c r="O28" s="1"/>
  <c r="M28"/>
  <c r="O42"/>
  <c r="O40"/>
  <c r="O38" s="1"/>
  <c r="M38"/>
  <c r="M56"/>
  <c r="O57"/>
  <c r="O56" s="1"/>
  <c r="O68"/>
  <c r="O67" s="1"/>
  <c r="M67"/>
  <c r="K37"/>
  <c r="K36" s="1"/>
  <c r="M42"/>
  <c r="I37"/>
  <c r="I36" s="1"/>
  <c r="I5" s="1"/>
  <c r="K5" l="1"/>
  <c r="O6"/>
  <c r="M6"/>
  <c r="M37"/>
  <c r="M36" s="1"/>
  <c r="O37"/>
  <c r="O36" s="1"/>
  <c r="D5"/>
  <c r="F5"/>
  <c r="H5"/>
  <c r="E5"/>
  <c r="C37"/>
  <c r="C36" s="1"/>
  <c r="C5" s="1"/>
  <c r="O5" l="1"/>
  <c r="M5"/>
</calcChain>
</file>

<file path=xl/sharedStrings.xml><?xml version="1.0" encoding="utf-8"?>
<sst xmlns="http://schemas.openxmlformats.org/spreadsheetml/2006/main" count="280" uniqueCount="254">
  <si>
    <t xml:space="preserve">Наименование </t>
  </si>
  <si>
    <t xml:space="preserve">РАСХОДЫ, ВСЕГО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</si>
  <si>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</si>
  <si>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</si>
  <si>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</si>
  <si>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</si>
  <si>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</si>
  <si>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</si>
  <si>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</si>
  <si>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 xml:space="preserve">Резервные фонды 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</si>
  <si>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</si>
  <si>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</si>
  <si>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</si>
  <si>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</si>
  <si>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</si>
  <si>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</si>
  <si>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Водное хозяйство</t>
  </si>
  <si>
    <t>Лесное хозяйство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</si>
  <si>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</si>
  <si>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</si>
  <si>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</si>
  <si>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</si>
  <si>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</si>
  <si>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</si>
  <si>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 xml:space="preserve">Другие вопросы в области жилищно-коммунального хозяйства  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</si>
  <si>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</si>
  <si>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</si>
  <si>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</si>
  <si>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</si>
  <si>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</si>
  <si>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</si>
  <si>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</si>
  <si>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</si>
  <si>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</si>
  <si>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</si>
  <si>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</si>
  <si>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</si>
  <si>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</si>
  <si>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 xml:space="preserve">Пенсионное обеспечение 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</si>
  <si>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</si>
  <si>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</si>
  <si>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</si>
  <si>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</si>
  <si>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СРЕДСТВА МАССОВОЙ ИНФОРМАЦИИ</t>
  </si>
  <si>
    <t>Периодическая печать и издательства</t>
  </si>
  <si>
    <t xml:space="preserve">ОБСЛУЖИВАНИЕ ГОСУДАРСТВЕННОГО (МУНИЦИПАЛЬНОГО) ДОЛГА
</t>
  </si>
  <si>
    <t>Обслуживание государственного (муниципального) внутреннего долга</t>
  </si>
  <si>
    <t>000 2 02 00000 00 0000 000</t>
  </si>
  <si>
    <t xml:space="preserve">Субсидии бюджетам городских округов на реализацию мероприятий по обеспечению жильем молодых семей
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</si>
  <si>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</si>
  <si>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</si>
  <si>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</si>
  <si>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бюджетам городских округов на государственную регистрацию актов гражданского состояния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</si>
  <si>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</si>
  <si>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городских округов на выполнение передаваемых полномочий субъектов Российской Федерации</t>
  </si>
  <si>
    <t>Иные межбюджетные трансферты</t>
  </si>
  <si>
    <t>000 2 02 20000 00 0000 000</t>
  </si>
  <si>
    <t>000 2 02 30000 00 0000 000</t>
  </si>
  <si>
    <t>000 2 02 40000 00 0000 000</t>
  </si>
  <si>
    <t>Дотации бюджетам бюджетной системы Российской Федерации</t>
  </si>
  <si>
    <t>000 2 02 10000 00 0000 000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</si>
  <si>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</si>
  <si>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</si>
  <si>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000 0000 0000000000 000</t>
  </si>
  <si>
    <t>000 0100 0000000000 000</t>
  </si>
  <si>
    <t>000 0102 0000000000 000</t>
  </si>
  <si>
    <t>000 0103 0000000000 000</t>
  </si>
  <si>
    <t>000 0104 0000000000 000</t>
  </si>
  <si>
    <t>000 0105 0000000000 000</t>
  </si>
  <si>
    <t>000 0106 0000000000 000</t>
  </si>
  <si>
    <t>000 0107 0000000000 000</t>
  </si>
  <si>
    <t>000 0111 0000000000 000</t>
  </si>
  <si>
    <t>000 0113 0000000000 000</t>
  </si>
  <si>
    <t>000 0200 0000000000 000</t>
  </si>
  <si>
    <t>000 0204 0000000000 000</t>
  </si>
  <si>
    <t>000 0300 0000000000 000</t>
  </si>
  <si>
    <t>000 0309 0000000000 000</t>
  </si>
  <si>
    <t>000 0400 0000000000 000</t>
  </si>
  <si>
    <t>000 0405 0000000000 000</t>
  </si>
  <si>
    <t>000 0406 0000000000 000</t>
  </si>
  <si>
    <t>000 0407 0000000000 000</t>
  </si>
  <si>
    <t>000 0409 0000000000 000</t>
  </si>
  <si>
    <t>000 0412 0000000000 000</t>
  </si>
  <si>
    <t>000 0500 0000000000 000</t>
  </si>
  <si>
    <t>000 0501 0000000000 000</t>
  </si>
  <si>
    <t>000 0502 0000000000 000</t>
  </si>
  <si>
    <t>000 0503 0000000000 000</t>
  </si>
  <si>
    <t>000 0505 0000000000 000</t>
  </si>
  <si>
    <t>000 0600 0000000000 000</t>
  </si>
  <si>
    <t>000 0605 0000000000 000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</si>
  <si>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</si>
  <si>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</si>
  <si>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</si>
  <si>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</si>
  <si>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</si>
  <si>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</si>
  <si>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</si>
  <si>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</si>
  <si>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</si>
  <si>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000 0804 0000000000 000</t>
  </si>
  <si>
    <t>000 1000 0000000000 000</t>
  </si>
  <si>
    <t>000 1001 0000000000 000</t>
  </si>
  <si>
    <t>000 1003 0000000000 000</t>
  </si>
  <si>
    <t>000 1004 0000000000 000</t>
  </si>
  <si>
    <t>000 1100 0000000000 000</t>
  </si>
  <si>
    <t>000 1102 0000000000 000</t>
  </si>
  <si>
    <t>000 1200 0000000000 000</t>
  </si>
  <si>
    <t>000 1202 0000000000 000</t>
  </si>
  <si>
    <t>000 1300 0000000000 000</t>
  </si>
  <si>
    <t>000 1301 0000000000 000</t>
  </si>
  <si>
    <t>000 2 00 00000 00 0000 000</t>
  </si>
  <si>
    <t>НАЛОГОВЫЕ И НЕНАЛОГОВЫЕ ДОХОДЫ</t>
  </si>
  <si>
    <t>000 1 01 02000 01 0000 110</t>
  </si>
  <si>
    <t>Налоги на прибыль, доходы</t>
  </si>
  <si>
    <t>000 1 01 00000 01 0000 000</t>
  </si>
  <si>
    <t>Налог на доходы физических лиц</t>
  </si>
  <si>
    <t>000 1 03 00000 00 0000 000</t>
  </si>
  <si>
    <t>Налоги на товары(работы,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</si>
  <si>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</si>
  <si>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</si>
  <si>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</si>
  <si>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</si>
  <si>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</si>
  <si>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</si>
  <si>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</si>
  <si>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</si>
  <si>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</si>
  <si>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</si>
  <si>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</si>
  <si>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</si>
  <si>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</si>
  <si>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</si>
  <si>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</si>
  <si>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</si>
  <si>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</si>
  <si>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</si>
  <si>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</si>
  <si>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000 1 08 03000 01 0000 110</t>
  </si>
  <si>
    <t>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</si>
  <si>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</si>
  <si>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</si>
  <si>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</si>
  <si>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</si>
  <si>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атакже имущества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</si>
  <si>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</si>
  <si>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</si>
  <si>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</si>
  <si>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</si>
  <si>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</si>
  <si>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и компенсации затрат государства</t>
  </si>
  <si>
    <t>000 1 13 02994 04 0000 130</t>
  </si>
  <si>
    <t>Прочие доходы от компенсации затрат бюджетов городских округов</t>
  </si>
  <si>
    <t>000 1 14 00000 00 0000 000</t>
  </si>
  <si>
    <t>Доходы от продажи материальных и нематериальных активов</t>
  </si>
  <si>
    <t>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</si>
  <si>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</si>
  <si>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</si>
  <si>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</si>
  <si>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</si>
  <si>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</si>
  <si>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</si>
  <si>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</si>
  <si>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000 1 17 05040 04 0000 180</t>
  </si>
  <si>
    <t>Прочие неналоговые доходы бюджетов городских округов</t>
  </si>
  <si>
    <t>000 2 02 15002 04 0000 150</t>
  </si>
  <si>
    <t>000 2 02 20302 04 0000 150</t>
  </si>
  <si>
    <t>000 2 02 25491 04 0000 150</t>
  </si>
  <si>
    <t>000 2 02 25497 04 0000 150</t>
  </si>
  <si>
    <t>000 2 02 25555 04 0000 150</t>
  </si>
  <si>
    <t>000 2 02 29999 04 0000 150</t>
  </si>
  <si>
    <t>000 2 02 30024 04 0000 150</t>
  </si>
  <si>
    <t>000 2 02 30029 04 0000 150</t>
  </si>
  <si>
    <t>000 2 02 35120 04 0000 150</t>
  </si>
  <si>
    <t>000 2 02 35930 04 0000 150</t>
  </si>
  <si>
    <t>000 2 02 35304 04 0000 150</t>
  </si>
  <si>
    <t>000 2 02 45303 04 0000 150</t>
  </si>
  <si>
    <t>Код бюджетной классификации</t>
  </si>
  <si>
    <t>000 0 00 00000 00 0000 000</t>
  </si>
  <si>
    <t>ДОХОДЫ,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</si>
  <si>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</si>
  <si>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</si>
  <si>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городских округов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</si>
  <si>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</si>
  <si>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Условно утвержденные расходы</t>
  </si>
  <si>
    <t>000 2 02 15001 04 0000 150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</si>
  <si>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</si>
  <si>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Единая субвенция местным бюджетам из бюджета субъекта Российской Федерации</t>
  </si>
  <si>
    <t>000 2 02 35082 04 0000 150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</si>
  <si>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</si>
  <si>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000 2 02 36900 04 0000 150</t>
  </si>
  <si>
    <t>000 2 02 39999 04 0000 150</t>
  </si>
  <si>
    <t>Прочие субвенции бюджетам городских округов</t>
  </si>
  <si>
    <t>000 2 02 25243 04 0000 150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</si>
  <si>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</si>
  <si>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бюджетам городских округов на создание новых мест дополнительного образования детей</t>
  </si>
  <si>
    <t>000 0310 0000000000 000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</si>
  <si>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</si>
  <si>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</si>
  <si>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000 1 05 01000 00 0000 000</t>
  </si>
  <si>
    <t>Налог, взимаемый в связи с применением упрощенной системы налогообложения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</si>
  <si>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</si>
  <si>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</si>
  <si>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000 2 02 25299 04 0000 150</t>
  </si>
  <si>
    <t>000 2 02 25081 04 0000 150</t>
  </si>
  <si>
    <t>Прочие дотации бюджетам городских округов</t>
  </si>
  <si>
    <t>000 2 02 19999 04 0000 150</t>
  </si>
  <si>
    <t>000 1103 0000000000 000</t>
  </si>
  <si>
    <t>Спорт высших достижений</t>
  </si>
  <si>
    <t>Уточненная Сводная бюджетная роспись</t>
  </si>
  <si>
    <t xml:space="preserve"> </t>
  </si>
  <si>
    <t>2025 год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</si>
  <si>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</si>
  <si>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000 2 02 45179 04 0000 150</t>
  </si>
  <si>
    <t>Прочие межбюджетные трансферты, передаваемые бюджетам городских округов</t>
  </si>
  <si>
    <t>000 2 02 49999 04 0000 150</t>
  </si>
  <si>
    <t>000 0408 0000000000 000</t>
  </si>
  <si>
    <t>Транспорт</t>
  </si>
  <si>
    <t>000 1006 0000000000 000</t>
  </si>
  <si>
    <t>Другие вопросы в области социальной политики</t>
  </si>
  <si>
    <t>2026 год</t>
  </si>
  <si>
    <t>000 2 02 20077 04 0000 150</t>
  </si>
  <si>
    <t xml:space="preserve">Субсидии бюджетам городских округов на софинансирование капитальных вложений в объекты муниципальной собственности
</t>
  </si>
  <si>
    <t>000 2 02 45050 04 0000 150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</si>
  <si>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
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</si>
  <si>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</si>
  <si>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000 2 02 25156 04 0000 150</t>
  </si>
  <si>
    <t>Субсидии бюджетам городских округов на реализацию программ местного развития и обеспечение занятости для шахтерских городов и поселков</t>
  </si>
  <si>
    <t>000 2 02 25505 04 0000 150</t>
  </si>
  <si>
    <t xml:space="preserve"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
</t>
  </si>
  <si>
    <t>000 1 11 01040 04 0000 120</t>
  </si>
  <si>
    <t>Доходы в виде прибыли, приходящейся на доли в учтавных (складочных) капиталах хозяйственных товариществ и обществ, или дивидендов по акциям, принадлежащим городским округам</t>
  </si>
  <si>
    <t>000 1 05 02010 02 0000 110</t>
  </si>
  <si>
    <t>Единый налог на вмененный доход для отдельных видов деятельности</t>
  </si>
  <si>
    <t>Сведения о внесенных изменениях в первоначально принятое решение о бюджете Партизанского городского округа на 2025 год и на плановый период 2026 и 2027 годы</t>
  </si>
  <si>
    <t>Первоначально утвержденный бюджет, решение Думы ПГО  
№ 171-Р от  11.12.2024</t>
  </si>
  <si>
    <t>Изменения 1 
март 2025</t>
  </si>
  <si>
    <t>Изменения 2 март 2025</t>
  </si>
  <si>
    <t>Решение Думы МО город Партизанск  о внесении изменений в бюджет
№ 178-Р от 10.03.2025</t>
  </si>
  <si>
    <t>Решение  Думы МО город Партизанск  о внесении изменений в бюджет
№ 185-Р от 25.03.2025</t>
  </si>
  <si>
    <t>Изменения июнь 2025</t>
  </si>
  <si>
    <t>Изменения сентябрь 2025</t>
  </si>
  <si>
    <t>Решение Думы МО город Партизанск  о внесении изменений в бюджет
№ 236-Р 23.09.2025</t>
  </si>
  <si>
    <t>Изменения декабрь 2025</t>
  </si>
  <si>
    <t>Решение Думы МО город Партизанск  о внесении изменений в бюджет
№ 266-Р 05.12.2025</t>
  </si>
  <si>
    <t>Приказы начальника финансового управления администрации МО город Партизанск  о внесении изменений в Сводную бюджетную роспись</t>
  </si>
  <si>
    <t>2027 год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</si>
  <si>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</si>
  <si>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</si>
  <si>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000 2 02 20299 04 0000 150</t>
  </si>
  <si>
    <t>000 2 02 25753 04 0000 150</t>
  </si>
  <si>
    <t>Субсидии бюджетам городских округов на софинансирование закупки и монтажа оборудования для создания "умных" спортивных площадок</t>
  </si>
  <si>
    <t>Общеэкономические вопросы</t>
  </si>
  <si>
    <t>000 0401 0000000000 000</t>
  </si>
  <si>
    <t>Решение Думы МО город Партизанск  о внесении изменений в бюджет
№ 209-Р от 27.06.2025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</si>
</sst>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 Cy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49" fontId="2" fillId="0" borderId="3">
      <alignment horizontal="center"/>
    </xf>
    <xf numFmtId="0" fontId="2" fillId="0" borderId="4">
      <alignment horizontal="left" wrapText="1" indent="2"/>
    </xf>
  </cellStyleXfs>
  <cellXfs count="42">
    <xf numFmtId="0" fontId="0" fillId="0" borderId="0" xfId="0"/>
    <xf numFmtId="0" fontId="3" fillId="0" borderId="0" xfId="0" applyFont="1" applyFill="1"/>
    <xf numFmtId="4" fontId="4" fillId="0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/>
    <xf numFmtId="4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49" fontId="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1" fontId="4" fillId="0" borderId="1" xfId="1" applyNumberFormat="1" applyFont="1" applyFill="1" applyBorder="1" applyProtection="1">
      <alignment horizontal="center" vertical="top" shrinkToFit="1"/>
    </xf>
    <xf numFmtId="0" fontId="4" fillId="0" borderId="1" xfId="4" applyNumberFormat="1" applyFont="1" applyFill="1" applyBorder="1" applyAlignment="1" applyProtection="1">
      <alignment horizontal="left" wrapText="1"/>
    </xf>
    <xf numFmtId="1" fontId="3" fillId="0" borderId="1" xfId="1" applyNumberFormat="1" applyFont="1" applyFill="1" applyBorder="1" applyProtection="1">
      <alignment horizontal="center" vertical="top" shrinkToFit="1"/>
    </xf>
    <xf numFmtId="0" fontId="3" fillId="0" borderId="1" xfId="2" applyNumberFormat="1" applyFont="1" applyFill="1" applyBorder="1" applyProtection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49" fontId="3" fillId="0" borderId="1" xfId="0" applyNumberFormat="1" applyFont="1" applyFill="1" applyBorder="1" applyAlignment="1">
      <alignment horizontal="left"/>
    </xf>
    <xf numFmtId="4" fontId="6" fillId="0" borderId="1" xfId="0" applyNumberFormat="1" applyFont="1" applyFill="1" applyBorder="1"/>
    <xf numFmtId="4" fontId="7" fillId="0" borderId="1" xfId="0" applyNumberFormat="1" applyFont="1" applyFill="1" applyBorder="1"/>
    <xf numFmtId="4" fontId="8" fillId="0" borderId="1" xfId="0" applyNumberFormat="1" applyFont="1" applyFill="1" applyBorder="1"/>
    <xf numFmtId="4" fontId="9" fillId="0" borderId="1" xfId="0" applyNumberFormat="1" applyFont="1" applyFill="1" applyBorder="1"/>
    <xf numFmtId="0" fontId="10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Protection="1">
      <alignment horizontal="left" vertical="top" wrapText="1"/>
    </xf>
    <xf numFmtId="0" fontId="11" fillId="0" borderId="1" xfId="0" applyFont="1" applyFill="1" applyBorder="1" applyAlignment="1">
      <alignment horizontal="justify" vertical="top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</cellXfs>
  <cellStyles count="5">
    <cellStyle name="xl23" xfId="1"/>
    <cellStyle name="xl30" xfId="4"/>
    <cellStyle name="xl41" xfId="3"/>
    <cellStyle name="xl44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27"/>
  <sheetViews>
    <sheetView tabSelected="1" zoomScale="72" zoomScaleNormal="72" workbookViewId="0">
      <pane xSplit="2" ySplit="4" topLeftCell="C5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5.75"/>
  <cols>
    <col min="1" max="1" width="30.42578125" style="9" customWidth="1"/>
    <col min="2" max="2" width="52.140625" style="8" customWidth="1"/>
    <col min="3" max="3" width="18.85546875" style="1" customWidth="1"/>
    <col min="4" max="4" width="17.42578125" style="1" customWidth="1"/>
    <col min="5" max="5" width="22.7109375" style="1" bestFit="1" customWidth="1"/>
    <col min="6" max="6" width="17.42578125" style="1" customWidth="1"/>
    <col min="7" max="7" width="20.140625" style="1" bestFit="1" customWidth="1"/>
    <col min="8" max="8" width="16.85546875" style="1" bestFit="1" customWidth="1"/>
    <col min="9" max="9" width="20.140625" style="1" bestFit="1" customWidth="1"/>
    <col min="10" max="10" width="16.85546875" style="1" bestFit="1" customWidth="1"/>
    <col min="11" max="11" width="20.140625" style="1" bestFit="1" customWidth="1"/>
    <col min="12" max="12" width="16.85546875" style="1" bestFit="1" customWidth="1"/>
    <col min="13" max="13" width="20.140625" style="1" bestFit="1" customWidth="1"/>
    <col min="14" max="15" width="20.5703125" style="1" customWidth="1"/>
    <col min="16" max="16" width="18.85546875" style="1" customWidth="1"/>
    <col min="17" max="17" width="17.42578125" style="1" customWidth="1"/>
    <col min="18" max="18" width="22.7109375" style="1" bestFit="1" customWidth="1"/>
    <col min="19" max="19" width="17.42578125" style="1" customWidth="1"/>
    <col min="20" max="20" width="20.140625" style="1" bestFit="1" customWidth="1"/>
    <col min="21" max="21" width="16.85546875" style="1" bestFit="1" customWidth="1"/>
    <col min="22" max="22" width="20.140625" style="1" bestFit="1" customWidth="1"/>
    <col min="23" max="23" width="16.85546875" style="1" bestFit="1" customWidth="1"/>
    <col min="24" max="24" width="20.140625" style="1" bestFit="1" customWidth="1"/>
    <col min="25" max="25" width="16.85546875" style="1" bestFit="1" customWidth="1"/>
    <col min="26" max="26" width="20.140625" style="1" bestFit="1" customWidth="1"/>
    <col min="27" max="28" width="20.5703125" style="1" customWidth="1"/>
    <col min="29" max="29" width="18.85546875" style="1" customWidth="1"/>
    <col min="30" max="30" width="17.42578125" style="1" customWidth="1"/>
    <col min="31" max="31" width="22.7109375" style="1" bestFit="1" customWidth="1"/>
    <col min="32" max="32" width="17.42578125" style="1" customWidth="1"/>
    <col min="33" max="33" width="20.140625" style="1" bestFit="1" customWidth="1"/>
    <col min="34" max="34" width="16.85546875" style="1" bestFit="1" customWidth="1"/>
    <col min="35" max="35" width="20.140625" style="1" bestFit="1" customWidth="1"/>
    <col min="36" max="36" width="16.85546875" style="1" bestFit="1" customWidth="1"/>
    <col min="37" max="37" width="20.140625" style="1" bestFit="1" customWidth="1"/>
    <col min="38" max="38" width="16.85546875" style="1" bestFit="1" customWidth="1"/>
    <col min="39" max="39" width="20.140625" style="1" bestFit="1" customWidth="1"/>
    <col min="40" max="41" width="20.5703125" style="1" customWidth="1"/>
    <col min="42" max="16384" width="9.140625" style="1"/>
  </cols>
  <sheetData>
    <row r="1" spans="1:41" ht="18.75">
      <c r="A1" s="7" t="s">
        <v>233</v>
      </c>
    </row>
    <row r="3" spans="1:41" s="24" customFormat="1">
      <c r="A3" s="37" t="s">
        <v>176</v>
      </c>
      <c r="B3" s="38" t="s">
        <v>0</v>
      </c>
      <c r="C3" s="39" t="s">
        <v>210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39" t="s">
        <v>219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39" t="s">
        <v>245</v>
      </c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</row>
    <row r="4" spans="1:41" s="8" customFormat="1" ht="189">
      <c r="A4" s="37"/>
      <c r="B4" s="38"/>
      <c r="C4" s="34" t="s">
        <v>234</v>
      </c>
      <c r="D4" s="10" t="s">
        <v>235</v>
      </c>
      <c r="E4" s="10" t="s">
        <v>237</v>
      </c>
      <c r="F4" s="10" t="s">
        <v>236</v>
      </c>
      <c r="G4" s="10" t="s">
        <v>238</v>
      </c>
      <c r="H4" s="10" t="s">
        <v>239</v>
      </c>
      <c r="I4" s="34" t="s">
        <v>253</v>
      </c>
      <c r="J4" s="10" t="s">
        <v>240</v>
      </c>
      <c r="K4" s="34" t="s">
        <v>241</v>
      </c>
      <c r="L4" s="10" t="s">
        <v>242</v>
      </c>
      <c r="M4" s="34" t="s">
        <v>243</v>
      </c>
      <c r="N4" s="10" t="s">
        <v>244</v>
      </c>
      <c r="O4" s="41" t="s">
        <v>208</v>
      </c>
      <c r="P4" s="34" t="s">
        <v>234</v>
      </c>
      <c r="Q4" s="10" t="s">
        <v>235</v>
      </c>
      <c r="R4" s="10" t="s">
        <v>237</v>
      </c>
      <c r="S4" s="10" t="s">
        <v>236</v>
      </c>
      <c r="T4" s="10" t="s">
        <v>238</v>
      </c>
      <c r="U4" s="10" t="s">
        <v>239</v>
      </c>
      <c r="V4" s="34" t="s">
        <v>253</v>
      </c>
      <c r="W4" s="10" t="s">
        <v>240</v>
      </c>
      <c r="X4" s="34" t="s">
        <v>241</v>
      </c>
      <c r="Y4" s="10" t="s">
        <v>242</v>
      </c>
      <c r="Z4" s="34" t="s">
        <v>243</v>
      </c>
      <c r="AA4" s="10" t="s">
        <v>244</v>
      </c>
      <c r="AB4" s="41" t="s">
        <v>208</v>
      </c>
      <c r="AC4" s="34" t="s">
        <v>234</v>
      </c>
      <c r="AD4" s="10" t="s">
        <v>235</v>
      </c>
      <c r="AE4" s="10" t="s">
        <v>237</v>
      </c>
      <c r="AF4" s="10" t="s">
        <v>236</v>
      </c>
      <c r="AG4" s="10" t="s">
        <v>238</v>
      </c>
      <c r="AH4" s="10" t="s">
        <v>239</v>
      </c>
      <c r="AI4" s="34" t="s">
        <v>253</v>
      </c>
      <c r="AJ4" s="10" t="s">
        <v>240</v>
      </c>
      <c r="AK4" s="34" t="s">
        <v>241</v>
      </c>
      <c r="AL4" s="10" t="s">
        <v>242</v>
      </c>
      <c r="AM4" s="34" t="s">
        <v>243</v>
      </c>
      <c r="AN4" s="10" t="s">
        <v>244</v>
      </c>
      <c r="AO4" s="41" t="s">
        <v>208</v>
      </c>
    </row>
    <row r="5" spans="1:41" s="13" customFormat="1">
      <c r="A5" s="11" t="s">
        <v>177</v>
      </c>
      <c r="B5" s="12" t="s">
        <v>178</v>
      </c>
      <c r="C5" s="2">
        <f t="shared" ref="C5" si="0">C6+C36</f>
        <v>1887048616.9299998</v>
      </c>
      <c r="D5" s="2">
        <f t="shared" ref="D5:M5" si="1">D6+D36</f>
        <v>29007587.770000003</v>
      </c>
      <c r="E5" s="2">
        <f t="shared" si="1"/>
        <v>1916056204.6999998</v>
      </c>
      <c r="F5" s="2">
        <f t="shared" si="1"/>
        <v>17491609.789999999</v>
      </c>
      <c r="G5" s="2">
        <f t="shared" si="1"/>
        <v>1933547814.4899998</v>
      </c>
      <c r="H5" s="2">
        <f t="shared" si="1"/>
        <v>99731907.400000006</v>
      </c>
      <c r="I5" s="2">
        <f t="shared" si="1"/>
        <v>2033279721.8899999</v>
      </c>
      <c r="J5" s="2">
        <f t="shared" ref="J5:K5" si="2">J6+J36</f>
        <v>150851553.21000001</v>
      </c>
      <c r="K5" s="2">
        <f t="shared" si="2"/>
        <v>2184131275.0999999</v>
      </c>
      <c r="L5" s="2">
        <f t="shared" si="1"/>
        <v>165758615.00999999</v>
      </c>
      <c r="M5" s="2">
        <f t="shared" si="1"/>
        <v>2349889890.1099997</v>
      </c>
      <c r="N5" s="2">
        <f t="shared" ref="N5:Z5" si="3">N6+N36</f>
        <v>0</v>
      </c>
      <c r="O5" s="2">
        <f t="shared" si="3"/>
        <v>2349889890.1099997</v>
      </c>
      <c r="P5" s="2">
        <f t="shared" si="3"/>
        <v>1711509911.99</v>
      </c>
      <c r="Q5" s="2">
        <f t="shared" si="3"/>
        <v>0</v>
      </c>
      <c r="R5" s="2">
        <f t="shared" si="3"/>
        <v>1711509911.99</v>
      </c>
      <c r="S5" s="2">
        <f t="shared" si="3"/>
        <v>0</v>
      </c>
      <c r="T5" s="2">
        <f t="shared" si="3"/>
        <v>1711509911.99</v>
      </c>
      <c r="U5" s="2">
        <f t="shared" si="3"/>
        <v>3508452</v>
      </c>
      <c r="V5" s="2">
        <f t="shared" si="3"/>
        <v>1715018363.99</v>
      </c>
      <c r="W5" s="2">
        <f t="shared" si="3"/>
        <v>0</v>
      </c>
      <c r="X5" s="2">
        <f t="shared" si="3"/>
        <v>1715018363.99</v>
      </c>
      <c r="Y5" s="2">
        <f t="shared" si="3"/>
        <v>921014.9</v>
      </c>
      <c r="Z5" s="2">
        <f t="shared" si="3"/>
        <v>1715939378.8899999</v>
      </c>
      <c r="AA5" s="2">
        <f t="shared" ref="AA5:AM5" si="4">AA6+AA36</f>
        <v>0</v>
      </c>
      <c r="AB5" s="2">
        <f t="shared" si="4"/>
        <v>1715939378.8899999</v>
      </c>
      <c r="AC5" s="2">
        <f t="shared" si="4"/>
        <v>1779210688.23</v>
      </c>
      <c r="AD5" s="2">
        <f t="shared" si="4"/>
        <v>0</v>
      </c>
      <c r="AE5" s="2">
        <f t="shared" si="4"/>
        <v>1779210688.23</v>
      </c>
      <c r="AF5" s="2">
        <f t="shared" si="4"/>
        <v>0</v>
      </c>
      <c r="AG5" s="2">
        <f t="shared" si="4"/>
        <v>1779210688.23</v>
      </c>
      <c r="AH5" s="2">
        <f t="shared" si="4"/>
        <v>0</v>
      </c>
      <c r="AI5" s="2">
        <f t="shared" si="4"/>
        <v>1779210688.23</v>
      </c>
      <c r="AJ5" s="2">
        <f t="shared" si="4"/>
        <v>0</v>
      </c>
      <c r="AK5" s="2">
        <f t="shared" si="4"/>
        <v>1779210688.23</v>
      </c>
      <c r="AL5" s="2">
        <f t="shared" si="4"/>
        <v>921278.9</v>
      </c>
      <c r="AM5" s="2">
        <f t="shared" si="4"/>
        <v>1780131967.1299999</v>
      </c>
      <c r="AN5" s="2">
        <f t="shared" ref="AN5:AO5" si="5">AN6+AN36</f>
        <v>0</v>
      </c>
      <c r="AO5" s="2">
        <f t="shared" si="5"/>
        <v>1780131967.1299999</v>
      </c>
    </row>
    <row r="6" spans="1:41" s="30" customFormat="1">
      <c r="A6" s="31" t="s">
        <v>209</v>
      </c>
      <c r="B6" s="14" t="s">
        <v>111</v>
      </c>
      <c r="C6" s="2">
        <f>C7+C9+C11+C16+C19+C21+C26+C28+C30+C33+C34</f>
        <v>950000000</v>
      </c>
      <c r="D6" s="2">
        <f t="shared" ref="D6:AO6" si="6">D7+D9+D11+D16+D19+D21+D26+D28+D30+D33+D34</f>
        <v>0</v>
      </c>
      <c r="E6" s="2">
        <f t="shared" si="6"/>
        <v>950000000</v>
      </c>
      <c r="F6" s="2">
        <f t="shared" si="6"/>
        <v>17491609.789999999</v>
      </c>
      <c r="G6" s="2">
        <f t="shared" si="6"/>
        <v>967491609.78999996</v>
      </c>
      <c r="H6" s="2">
        <f t="shared" si="6"/>
        <v>99592000</v>
      </c>
      <c r="I6" s="2">
        <f t="shared" si="6"/>
        <v>1067083609.79</v>
      </c>
      <c r="J6" s="2">
        <f t="shared" si="6"/>
        <v>141352390.21000001</v>
      </c>
      <c r="K6" s="2">
        <f t="shared" si="6"/>
        <v>1208436000</v>
      </c>
      <c r="L6" s="2">
        <f t="shared" si="6"/>
        <v>5775819</v>
      </c>
      <c r="M6" s="2">
        <f t="shared" si="6"/>
        <v>1214211819</v>
      </c>
      <c r="N6" s="2">
        <f t="shared" si="6"/>
        <v>0</v>
      </c>
      <c r="O6" s="2">
        <f t="shared" si="6"/>
        <v>1214211819</v>
      </c>
      <c r="P6" s="2">
        <f t="shared" si="6"/>
        <v>909724000</v>
      </c>
      <c r="Q6" s="2">
        <f t="shared" si="6"/>
        <v>0</v>
      </c>
      <c r="R6" s="2">
        <f t="shared" si="6"/>
        <v>909724000</v>
      </c>
      <c r="S6" s="2">
        <f t="shared" si="6"/>
        <v>0</v>
      </c>
      <c r="T6" s="2">
        <f t="shared" si="6"/>
        <v>909724000</v>
      </c>
      <c r="U6" s="2">
        <f t="shared" si="6"/>
        <v>3508452</v>
      </c>
      <c r="V6" s="2">
        <f t="shared" si="6"/>
        <v>913232452</v>
      </c>
      <c r="W6" s="2">
        <f t="shared" si="6"/>
        <v>0</v>
      </c>
      <c r="X6" s="2">
        <f t="shared" si="6"/>
        <v>913232452</v>
      </c>
      <c r="Y6" s="2">
        <f t="shared" si="6"/>
        <v>0</v>
      </c>
      <c r="Z6" s="2">
        <f t="shared" si="6"/>
        <v>913232452</v>
      </c>
      <c r="AA6" s="2">
        <f t="shared" si="6"/>
        <v>0</v>
      </c>
      <c r="AB6" s="2">
        <f t="shared" si="6"/>
        <v>913232452</v>
      </c>
      <c r="AC6" s="2">
        <f t="shared" si="6"/>
        <v>911354000</v>
      </c>
      <c r="AD6" s="2">
        <f t="shared" si="6"/>
        <v>0</v>
      </c>
      <c r="AE6" s="2">
        <f t="shared" si="6"/>
        <v>911354000</v>
      </c>
      <c r="AF6" s="2">
        <f t="shared" si="6"/>
        <v>0</v>
      </c>
      <c r="AG6" s="2">
        <f t="shared" si="6"/>
        <v>911354000</v>
      </c>
      <c r="AH6" s="2">
        <f t="shared" si="6"/>
        <v>0</v>
      </c>
      <c r="AI6" s="2">
        <f t="shared" si="6"/>
        <v>911354000</v>
      </c>
      <c r="AJ6" s="2">
        <f t="shared" si="6"/>
        <v>0</v>
      </c>
      <c r="AK6" s="2">
        <f t="shared" si="6"/>
        <v>911354000</v>
      </c>
      <c r="AL6" s="2">
        <f t="shared" si="6"/>
        <v>0</v>
      </c>
      <c r="AM6" s="2">
        <f t="shared" si="6"/>
        <v>911354000</v>
      </c>
      <c r="AN6" s="2">
        <f t="shared" si="6"/>
        <v>0</v>
      </c>
      <c r="AO6" s="2">
        <f t="shared" si="6"/>
        <v>911354000</v>
      </c>
    </row>
    <row r="7" spans="1:41" s="30" customFormat="1">
      <c r="A7" s="33" t="s">
        <v>114</v>
      </c>
      <c r="B7" s="14" t="s">
        <v>113</v>
      </c>
      <c r="C7" s="2">
        <f>C8</f>
        <v>805997000</v>
      </c>
      <c r="D7" s="2">
        <f t="shared" ref="D7:AO7" si="7">D8</f>
        <v>0</v>
      </c>
      <c r="E7" s="2">
        <f t="shared" si="7"/>
        <v>805997000</v>
      </c>
      <c r="F7" s="2">
        <f t="shared" si="7"/>
        <v>0</v>
      </c>
      <c r="G7" s="2">
        <f t="shared" si="7"/>
        <v>805997000</v>
      </c>
      <c r="H7" s="2">
        <f t="shared" si="7"/>
        <v>83612000</v>
      </c>
      <c r="I7" s="2">
        <f t="shared" si="7"/>
        <v>889609000</v>
      </c>
      <c r="J7" s="2">
        <f t="shared" si="7"/>
        <v>135391000</v>
      </c>
      <c r="K7" s="2">
        <f t="shared" si="7"/>
        <v>1025000000</v>
      </c>
      <c r="L7" s="2">
        <f t="shared" si="7"/>
        <v>0</v>
      </c>
      <c r="M7" s="2">
        <f t="shared" si="7"/>
        <v>1025000000</v>
      </c>
      <c r="N7" s="2">
        <f t="shared" si="7"/>
        <v>0</v>
      </c>
      <c r="O7" s="2">
        <f t="shared" si="7"/>
        <v>1025000000</v>
      </c>
      <c r="P7" s="2">
        <f t="shared" si="7"/>
        <v>766031000</v>
      </c>
      <c r="Q7" s="2">
        <f t="shared" si="7"/>
        <v>0</v>
      </c>
      <c r="R7" s="2">
        <f t="shared" si="7"/>
        <v>766031000</v>
      </c>
      <c r="S7" s="2">
        <f t="shared" si="7"/>
        <v>0</v>
      </c>
      <c r="T7" s="2">
        <f t="shared" si="7"/>
        <v>766031000</v>
      </c>
      <c r="U7" s="2">
        <f t="shared" si="7"/>
        <v>0</v>
      </c>
      <c r="V7" s="2">
        <f t="shared" si="7"/>
        <v>766031000</v>
      </c>
      <c r="W7" s="2">
        <f t="shared" si="7"/>
        <v>0</v>
      </c>
      <c r="X7" s="2">
        <f t="shared" si="7"/>
        <v>766031000</v>
      </c>
      <c r="Y7" s="2">
        <f t="shared" si="7"/>
        <v>0</v>
      </c>
      <c r="Z7" s="2">
        <f t="shared" si="7"/>
        <v>766031000</v>
      </c>
      <c r="AA7" s="2">
        <f t="shared" si="7"/>
        <v>0</v>
      </c>
      <c r="AB7" s="2">
        <f t="shared" si="7"/>
        <v>766031000</v>
      </c>
      <c r="AC7" s="2">
        <f t="shared" si="7"/>
        <v>766031000</v>
      </c>
      <c r="AD7" s="2">
        <f t="shared" si="7"/>
        <v>0</v>
      </c>
      <c r="AE7" s="2">
        <f t="shared" si="7"/>
        <v>766031000</v>
      </c>
      <c r="AF7" s="2">
        <f t="shared" si="7"/>
        <v>0</v>
      </c>
      <c r="AG7" s="2">
        <f t="shared" si="7"/>
        <v>766031000</v>
      </c>
      <c r="AH7" s="2">
        <f t="shared" si="7"/>
        <v>0</v>
      </c>
      <c r="AI7" s="2">
        <f t="shared" si="7"/>
        <v>766031000</v>
      </c>
      <c r="AJ7" s="2">
        <f t="shared" si="7"/>
        <v>0</v>
      </c>
      <c r="AK7" s="2">
        <f t="shared" si="7"/>
        <v>766031000</v>
      </c>
      <c r="AL7" s="2">
        <f t="shared" si="7"/>
        <v>0</v>
      </c>
      <c r="AM7" s="2">
        <f t="shared" si="7"/>
        <v>766031000</v>
      </c>
      <c r="AN7" s="2">
        <f t="shared" si="7"/>
        <v>0</v>
      </c>
      <c r="AO7" s="2">
        <f t="shared" si="7"/>
        <v>766031000</v>
      </c>
    </row>
    <row r="8" spans="1:41" s="30" customFormat="1">
      <c r="A8" s="15" t="s">
        <v>112</v>
      </c>
      <c r="B8" s="6" t="s">
        <v>115</v>
      </c>
      <c r="C8" s="3">
        <v>805997000</v>
      </c>
      <c r="D8" s="3">
        <v>0</v>
      </c>
      <c r="E8" s="3">
        <f>C8+D8</f>
        <v>805997000</v>
      </c>
      <c r="F8" s="3">
        <v>0</v>
      </c>
      <c r="G8" s="3">
        <f>E8+F8</f>
        <v>805997000</v>
      </c>
      <c r="H8" s="3">
        <v>83612000</v>
      </c>
      <c r="I8" s="3">
        <f>G8+H8</f>
        <v>889609000</v>
      </c>
      <c r="J8" s="3">
        <v>135391000</v>
      </c>
      <c r="K8" s="3">
        <f>I8+J8</f>
        <v>1025000000</v>
      </c>
      <c r="L8" s="3">
        <v>0</v>
      </c>
      <c r="M8" s="3">
        <f>K8+L8</f>
        <v>1025000000</v>
      </c>
      <c r="N8" s="3">
        <v>0</v>
      </c>
      <c r="O8" s="3">
        <f>M8+N8</f>
        <v>1025000000</v>
      </c>
      <c r="P8" s="3">
        <v>766031000</v>
      </c>
      <c r="Q8" s="3">
        <v>0</v>
      </c>
      <c r="R8" s="3">
        <f>P8+Q8</f>
        <v>766031000</v>
      </c>
      <c r="S8" s="3">
        <v>0</v>
      </c>
      <c r="T8" s="3">
        <f>R8+S8</f>
        <v>766031000</v>
      </c>
      <c r="U8" s="3">
        <v>0</v>
      </c>
      <c r="V8" s="3">
        <f>T8+U8</f>
        <v>766031000</v>
      </c>
      <c r="W8" s="3">
        <v>0</v>
      </c>
      <c r="X8" s="3">
        <f>V8+W8</f>
        <v>766031000</v>
      </c>
      <c r="Y8" s="3">
        <v>0</v>
      </c>
      <c r="Z8" s="3">
        <f>X8+Y8</f>
        <v>766031000</v>
      </c>
      <c r="AA8" s="3">
        <v>0</v>
      </c>
      <c r="AB8" s="3">
        <f>Z8+AA8</f>
        <v>766031000</v>
      </c>
      <c r="AC8" s="3">
        <v>766031000</v>
      </c>
      <c r="AD8" s="3">
        <v>0</v>
      </c>
      <c r="AE8" s="3">
        <f>AC8+AD8</f>
        <v>766031000</v>
      </c>
      <c r="AF8" s="3">
        <v>0</v>
      </c>
      <c r="AG8" s="3">
        <f>AE8+AF8</f>
        <v>766031000</v>
      </c>
      <c r="AH8" s="3">
        <v>0</v>
      </c>
      <c r="AI8" s="3">
        <f>AG8+AH8</f>
        <v>766031000</v>
      </c>
      <c r="AJ8" s="3">
        <v>0</v>
      </c>
      <c r="AK8" s="3">
        <f>AI8+AJ8</f>
        <v>766031000</v>
      </c>
      <c r="AL8" s="3">
        <v>0</v>
      </c>
      <c r="AM8" s="3">
        <f>AK8+AL8</f>
        <v>766031000</v>
      </c>
      <c r="AN8" s="3">
        <v>0</v>
      </c>
      <c r="AO8" s="3">
        <f>AM8+AN8</f>
        <v>766031000</v>
      </c>
    </row>
    <row r="9" spans="1:41" s="30" customFormat="1" ht="36" customHeight="1">
      <c r="A9" s="33" t="s">
        <v>116</v>
      </c>
      <c r="B9" s="32" t="s">
        <v>117</v>
      </c>
      <c r="C9" s="2">
        <f>C10</f>
        <v>42465000</v>
      </c>
      <c r="D9" s="2">
        <f t="shared" ref="D9:AO9" si="8">D10</f>
        <v>0</v>
      </c>
      <c r="E9" s="2">
        <f t="shared" si="8"/>
        <v>42465000</v>
      </c>
      <c r="F9" s="2">
        <f t="shared" si="8"/>
        <v>0</v>
      </c>
      <c r="G9" s="2">
        <f t="shared" si="8"/>
        <v>42465000</v>
      </c>
      <c r="H9" s="2">
        <f t="shared" si="8"/>
        <v>0</v>
      </c>
      <c r="I9" s="2">
        <f t="shared" si="8"/>
        <v>42465000</v>
      </c>
      <c r="J9" s="2">
        <f t="shared" si="8"/>
        <v>0</v>
      </c>
      <c r="K9" s="2">
        <f t="shared" si="8"/>
        <v>42465000</v>
      </c>
      <c r="L9" s="2">
        <f t="shared" si="8"/>
        <v>0</v>
      </c>
      <c r="M9" s="2">
        <f t="shared" si="8"/>
        <v>42465000</v>
      </c>
      <c r="N9" s="2">
        <f t="shared" si="8"/>
        <v>0</v>
      </c>
      <c r="O9" s="2">
        <f t="shared" si="8"/>
        <v>42465000</v>
      </c>
      <c r="P9" s="2">
        <f t="shared" si="8"/>
        <v>44449000</v>
      </c>
      <c r="Q9" s="2">
        <f t="shared" si="8"/>
        <v>0</v>
      </c>
      <c r="R9" s="2">
        <f t="shared" si="8"/>
        <v>44449000</v>
      </c>
      <c r="S9" s="2">
        <f t="shared" si="8"/>
        <v>0</v>
      </c>
      <c r="T9" s="2">
        <f t="shared" si="8"/>
        <v>44449000</v>
      </c>
      <c r="U9" s="2">
        <f t="shared" si="8"/>
        <v>0</v>
      </c>
      <c r="V9" s="2">
        <f t="shared" si="8"/>
        <v>44449000</v>
      </c>
      <c r="W9" s="2">
        <f t="shared" si="8"/>
        <v>0</v>
      </c>
      <c r="X9" s="2">
        <f t="shared" si="8"/>
        <v>44449000</v>
      </c>
      <c r="Y9" s="2">
        <f t="shared" si="8"/>
        <v>0</v>
      </c>
      <c r="Z9" s="2">
        <f t="shared" si="8"/>
        <v>44449000</v>
      </c>
      <c r="AA9" s="2">
        <f t="shared" si="8"/>
        <v>0</v>
      </c>
      <c r="AB9" s="2">
        <f t="shared" si="8"/>
        <v>44449000</v>
      </c>
      <c r="AC9" s="2">
        <f t="shared" si="8"/>
        <v>44449000</v>
      </c>
      <c r="AD9" s="2">
        <f t="shared" si="8"/>
        <v>0</v>
      </c>
      <c r="AE9" s="2">
        <f t="shared" si="8"/>
        <v>44449000</v>
      </c>
      <c r="AF9" s="2">
        <f t="shared" si="8"/>
        <v>0</v>
      </c>
      <c r="AG9" s="2">
        <f t="shared" si="8"/>
        <v>44449000</v>
      </c>
      <c r="AH9" s="2">
        <f t="shared" si="8"/>
        <v>0</v>
      </c>
      <c r="AI9" s="2">
        <f t="shared" si="8"/>
        <v>44449000</v>
      </c>
      <c r="AJ9" s="2">
        <f t="shared" si="8"/>
        <v>0</v>
      </c>
      <c r="AK9" s="2">
        <f t="shared" si="8"/>
        <v>44449000</v>
      </c>
      <c r="AL9" s="2">
        <f t="shared" si="8"/>
        <v>0</v>
      </c>
      <c r="AM9" s="2">
        <f t="shared" si="8"/>
        <v>44449000</v>
      </c>
      <c r="AN9" s="2">
        <f t="shared" si="8"/>
        <v>0</v>
      </c>
      <c r="AO9" s="2">
        <f t="shared" si="8"/>
        <v>44449000</v>
      </c>
    </row>
    <row r="10" spans="1:41" s="30" customFormat="1" ht="47.25">
      <c r="A10" s="15" t="s">
        <v>118</v>
      </c>
      <c r="B10" s="16" t="s">
        <v>119</v>
      </c>
      <c r="C10" s="3">
        <v>42465000</v>
      </c>
      <c r="D10" s="3">
        <v>0</v>
      </c>
      <c r="E10" s="3">
        <f t="shared" ref="E10:O35" si="9">C10+D10</f>
        <v>42465000</v>
      </c>
      <c r="F10" s="3">
        <v>0</v>
      </c>
      <c r="G10" s="3">
        <f t="shared" si="9"/>
        <v>42465000</v>
      </c>
      <c r="H10" s="3">
        <v>0</v>
      </c>
      <c r="I10" s="3">
        <f t="shared" si="9"/>
        <v>42465000</v>
      </c>
      <c r="J10" s="3">
        <v>0</v>
      </c>
      <c r="K10" s="3">
        <f t="shared" si="9"/>
        <v>42465000</v>
      </c>
      <c r="L10" s="3">
        <v>0</v>
      </c>
      <c r="M10" s="3">
        <f t="shared" si="9"/>
        <v>42465000</v>
      </c>
      <c r="N10" s="3">
        <v>0</v>
      </c>
      <c r="O10" s="3">
        <f t="shared" si="9"/>
        <v>42465000</v>
      </c>
      <c r="P10" s="3">
        <v>44449000</v>
      </c>
      <c r="Q10" s="3">
        <v>0</v>
      </c>
      <c r="R10" s="3">
        <f t="shared" ref="R10:R12" si="10">P10+Q10</f>
        <v>44449000</v>
      </c>
      <c r="S10" s="3">
        <v>0</v>
      </c>
      <c r="T10" s="3">
        <f t="shared" ref="T10:T20" si="11">R10+S10</f>
        <v>44449000</v>
      </c>
      <c r="U10" s="3">
        <v>0</v>
      </c>
      <c r="V10" s="3">
        <f t="shared" ref="V10:V20" si="12">T10+U10</f>
        <v>44449000</v>
      </c>
      <c r="W10" s="3">
        <v>0</v>
      </c>
      <c r="X10" s="3">
        <f t="shared" ref="X10:X20" si="13">V10+W10</f>
        <v>44449000</v>
      </c>
      <c r="Y10" s="3">
        <v>0</v>
      </c>
      <c r="Z10" s="3">
        <f t="shared" ref="Z10:Z20" si="14">X10+Y10</f>
        <v>44449000</v>
      </c>
      <c r="AA10" s="3">
        <v>0</v>
      </c>
      <c r="AB10" s="3">
        <f t="shared" ref="AB10:AB20" si="15">Z10+AA10</f>
        <v>44449000</v>
      </c>
      <c r="AC10" s="3">
        <v>44449000</v>
      </c>
      <c r="AD10" s="3">
        <v>0</v>
      </c>
      <c r="AE10" s="3">
        <f t="shared" ref="AE10:AE12" si="16">AC10+AD10</f>
        <v>44449000</v>
      </c>
      <c r="AF10" s="3">
        <v>0</v>
      </c>
      <c r="AG10" s="3">
        <f t="shared" ref="AG10:AG20" si="17">AE10+AF10</f>
        <v>44449000</v>
      </c>
      <c r="AH10" s="3">
        <v>0</v>
      </c>
      <c r="AI10" s="3">
        <f t="shared" ref="AI10:AI20" si="18">AG10+AH10</f>
        <v>44449000</v>
      </c>
      <c r="AJ10" s="3">
        <v>0</v>
      </c>
      <c r="AK10" s="3">
        <f t="shared" ref="AK10:AK20" si="19">AI10+AJ10</f>
        <v>44449000</v>
      </c>
      <c r="AL10" s="3">
        <v>0</v>
      </c>
      <c r="AM10" s="3">
        <f t="shared" ref="AM10:AM20" si="20">AK10+AL10</f>
        <v>44449000</v>
      </c>
      <c r="AN10" s="3">
        <v>0</v>
      </c>
      <c r="AO10" s="3">
        <f t="shared" ref="AO10:AO20" si="21">AM10+AN10</f>
        <v>44449000</v>
      </c>
    </row>
    <row r="11" spans="1:41" s="30" customFormat="1">
      <c r="A11" s="33" t="s">
        <v>120</v>
      </c>
      <c r="B11" s="32" t="s">
        <v>121</v>
      </c>
      <c r="C11" s="2">
        <f>SUM(C12:C15)</f>
        <v>17725000</v>
      </c>
      <c r="D11" s="2">
        <f t="shared" ref="D11:AO11" si="22">SUM(D12:D15)</f>
        <v>0</v>
      </c>
      <c r="E11" s="2">
        <f t="shared" si="22"/>
        <v>17725000</v>
      </c>
      <c r="F11" s="2">
        <f t="shared" si="22"/>
        <v>0</v>
      </c>
      <c r="G11" s="2">
        <f t="shared" si="22"/>
        <v>17725000</v>
      </c>
      <c r="H11" s="2">
        <f t="shared" si="22"/>
        <v>280000</v>
      </c>
      <c r="I11" s="2">
        <f t="shared" si="22"/>
        <v>18005000</v>
      </c>
      <c r="J11" s="2">
        <f t="shared" si="22"/>
        <v>7349000</v>
      </c>
      <c r="K11" s="2">
        <f t="shared" si="22"/>
        <v>25354000</v>
      </c>
      <c r="L11" s="2">
        <f t="shared" si="22"/>
        <v>538089</v>
      </c>
      <c r="M11" s="2">
        <f t="shared" si="22"/>
        <v>25892089</v>
      </c>
      <c r="N11" s="2">
        <f t="shared" si="22"/>
        <v>0</v>
      </c>
      <c r="O11" s="2">
        <f t="shared" si="22"/>
        <v>25892089</v>
      </c>
      <c r="P11" s="2">
        <f t="shared" si="22"/>
        <v>17769000</v>
      </c>
      <c r="Q11" s="2">
        <f t="shared" si="22"/>
        <v>0</v>
      </c>
      <c r="R11" s="2">
        <f t="shared" si="22"/>
        <v>17769000</v>
      </c>
      <c r="S11" s="2">
        <f t="shared" si="22"/>
        <v>0</v>
      </c>
      <c r="T11" s="2">
        <f t="shared" si="22"/>
        <v>17769000</v>
      </c>
      <c r="U11" s="2">
        <f t="shared" si="22"/>
        <v>0</v>
      </c>
      <c r="V11" s="2">
        <f t="shared" si="22"/>
        <v>17769000</v>
      </c>
      <c r="W11" s="2">
        <f t="shared" si="22"/>
        <v>0</v>
      </c>
      <c r="X11" s="2">
        <f t="shared" si="22"/>
        <v>17769000</v>
      </c>
      <c r="Y11" s="2">
        <f t="shared" si="22"/>
        <v>0</v>
      </c>
      <c r="Z11" s="2">
        <f t="shared" si="22"/>
        <v>17769000</v>
      </c>
      <c r="AA11" s="2">
        <f t="shared" si="22"/>
        <v>0</v>
      </c>
      <c r="AB11" s="2">
        <f t="shared" si="22"/>
        <v>17769000</v>
      </c>
      <c r="AC11" s="2">
        <f t="shared" si="22"/>
        <v>19150000</v>
      </c>
      <c r="AD11" s="2">
        <f t="shared" si="22"/>
        <v>0</v>
      </c>
      <c r="AE11" s="2">
        <f t="shared" si="22"/>
        <v>19150000</v>
      </c>
      <c r="AF11" s="2">
        <f t="shared" si="22"/>
        <v>0</v>
      </c>
      <c r="AG11" s="2">
        <f t="shared" si="22"/>
        <v>19150000</v>
      </c>
      <c r="AH11" s="2">
        <f t="shared" si="22"/>
        <v>0</v>
      </c>
      <c r="AI11" s="2">
        <f t="shared" si="22"/>
        <v>19150000</v>
      </c>
      <c r="AJ11" s="2">
        <f t="shared" si="22"/>
        <v>0</v>
      </c>
      <c r="AK11" s="2">
        <f t="shared" si="22"/>
        <v>19150000</v>
      </c>
      <c r="AL11" s="2">
        <f t="shared" si="22"/>
        <v>0</v>
      </c>
      <c r="AM11" s="2">
        <f t="shared" si="22"/>
        <v>19150000</v>
      </c>
      <c r="AN11" s="2">
        <f t="shared" si="22"/>
        <v>0</v>
      </c>
      <c r="AO11" s="2">
        <f t="shared" si="22"/>
        <v>19150000</v>
      </c>
    </row>
    <row r="12" spans="1:41" s="30" customFormat="1" ht="31.5">
      <c r="A12" s="15" t="s">
        <v>198</v>
      </c>
      <c r="B12" s="16" t="s">
        <v>199</v>
      </c>
      <c r="C12" s="3">
        <v>3090000</v>
      </c>
      <c r="D12" s="3">
        <v>0</v>
      </c>
      <c r="E12" s="2">
        <f t="shared" si="9"/>
        <v>3090000</v>
      </c>
      <c r="F12" s="3">
        <v>0</v>
      </c>
      <c r="G12" s="2">
        <f t="shared" si="9"/>
        <v>3090000</v>
      </c>
      <c r="H12" s="3">
        <v>0</v>
      </c>
      <c r="I12" s="2">
        <f t="shared" si="9"/>
        <v>3090000</v>
      </c>
      <c r="J12" s="3">
        <v>200000</v>
      </c>
      <c r="K12" s="2">
        <f t="shared" si="9"/>
        <v>3290000</v>
      </c>
      <c r="L12" s="3">
        <v>527209</v>
      </c>
      <c r="M12" s="2">
        <f t="shared" si="9"/>
        <v>3817209</v>
      </c>
      <c r="N12" s="3">
        <v>0</v>
      </c>
      <c r="O12" s="2">
        <f t="shared" si="9"/>
        <v>3817209</v>
      </c>
      <c r="P12" s="3">
        <v>3365000</v>
      </c>
      <c r="Q12" s="3">
        <v>0</v>
      </c>
      <c r="R12" s="2">
        <f t="shared" si="10"/>
        <v>3365000</v>
      </c>
      <c r="S12" s="3">
        <v>0</v>
      </c>
      <c r="T12" s="2">
        <f t="shared" si="11"/>
        <v>3365000</v>
      </c>
      <c r="U12" s="3">
        <v>0</v>
      </c>
      <c r="V12" s="2">
        <f t="shared" si="12"/>
        <v>3365000</v>
      </c>
      <c r="W12" s="3">
        <v>0</v>
      </c>
      <c r="X12" s="2">
        <f t="shared" si="13"/>
        <v>3365000</v>
      </c>
      <c r="Y12" s="3">
        <v>0</v>
      </c>
      <c r="Z12" s="2">
        <f t="shared" si="14"/>
        <v>3365000</v>
      </c>
      <c r="AA12" s="3">
        <v>0</v>
      </c>
      <c r="AB12" s="2">
        <f t="shared" si="15"/>
        <v>3365000</v>
      </c>
      <c r="AC12" s="3">
        <v>3690000</v>
      </c>
      <c r="AD12" s="3">
        <v>0</v>
      </c>
      <c r="AE12" s="2">
        <f t="shared" si="16"/>
        <v>3690000</v>
      </c>
      <c r="AF12" s="3">
        <v>0</v>
      </c>
      <c r="AG12" s="2">
        <f t="shared" si="17"/>
        <v>3690000</v>
      </c>
      <c r="AH12" s="3">
        <v>0</v>
      </c>
      <c r="AI12" s="2">
        <f t="shared" si="18"/>
        <v>3690000</v>
      </c>
      <c r="AJ12" s="3">
        <v>0</v>
      </c>
      <c r="AK12" s="2">
        <f t="shared" si="19"/>
        <v>3690000</v>
      </c>
      <c r="AL12" s="3">
        <v>0</v>
      </c>
      <c r="AM12" s="2">
        <f t="shared" si="20"/>
        <v>3690000</v>
      </c>
      <c r="AN12" s="3">
        <v>0</v>
      </c>
      <c r="AO12" s="2">
        <f t="shared" si="21"/>
        <v>3690000</v>
      </c>
    </row>
    <row r="13" spans="1:41" s="30" customFormat="1" ht="31.5">
      <c r="A13" s="15" t="s">
        <v>231</v>
      </c>
      <c r="B13" s="16" t="s">
        <v>232</v>
      </c>
      <c r="C13" s="3">
        <v>0</v>
      </c>
      <c r="D13" s="3">
        <v>0</v>
      </c>
      <c r="E13" s="2">
        <f>C13+D13</f>
        <v>0</v>
      </c>
      <c r="F13" s="3">
        <v>0</v>
      </c>
      <c r="G13" s="2">
        <f t="shared" si="9"/>
        <v>0</v>
      </c>
      <c r="H13" s="3">
        <v>0</v>
      </c>
      <c r="I13" s="2">
        <f t="shared" si="9"/>
        <v>0</v>
      </c>
      <c r="J13" s="3">
        <v>9000</v>
      </c>
      <c r="K13" s="2">
        <f t="shared" si="9"/>
        <v>9000</v>
      </c>
      <c r="L13" s="3">
        <v>7163</v>
      </c>
      <c r="M13" s="2">
        <f t="shared" si="9"/>
        <v>16163</v>
      </c>
      <c r="N13" s="3"/>
      <c r="O13" s="2">
        <f t="shared" si="9"/>
        <v>16163</v>
      </c>
      <c r="P13" s="3">
        <v>0</v>
      </c>
      <c r="Q13" s="3">
        <v>0</v>
      </c>
      <c r="R13" s="2">
        <f>P13+Q13</f>
        <v>0</v>
      </c>
      <c r="S13" s="3">
        <v>0</v>
      </c>
      <c r="T13" s="2">
        <f t="shared" si="11"/>
        <v>0</v>
      </c>
      <c r="U13" s="3">
        <v>0</v>
      </c>
      <c r="V13" s="2">
        <f t="shared" si="12"/>
        <v>0</v>
      </c>
      <c r="W13" s="3">
        <v>0</v>
      </c>
      <c r="X13" s="2">
        <f t="shared" si="13"/>
        <v>0</v>
      </c>
      <c r="Y13" s="3">
        <v>0</v>
      </c>
      <c r="Z13" s="2">
        <f t="shared" si="14"/>
        <v>0</v>
      </c>
      <c r="AA13" s="3"/>
      <c r="AB13" s="2">
        <f t="shared" si="15"/>
        <v>0</v>
      </c>
      <c r="AC13" s="3">
        <v>0</v>
      </c>
      <c r="AD13" s="3">
        <v>0</v>
      </c>
      <c r="AE13" s="2">
        <f>AC13+AD13</f>
        <v>0</v>
      </c>
      <c r="AF13" s="3">
        <v>0</v>
      </c>
      <c r="AG13" s="2">
        <f t="shared" si="17"/>
        <v>0</v>
      </c>
      <c r="AH13" s="3">
        <v>0</v>
      </c>
      <c r="AI13" s="2">
        <f t="shared" si="18"/>
        <v>0</v>
      </c>
      <c r="AJ13" s="3">
        <v>0</v>
      </c>
      <c r="AK13" s="2">
        <f t="shared" si="19"/>
        <v>0</v>
      </c>
      <c r="AL13" s="3">
        <v>0</v>
      </c>
      <c r="AM13" s="2">
        <f t="shared" si="20"/>
        <v>0</v>
      </c>
      <c r="AN13" s="3"/>
      <c r="AO13" s="2">
        <f t="shared" si="21"/>
        <v>0</v>
      </c>
    </row>
    <row r="14" spans="1:41" s="30" customFormat="1">
      <c r="A14" s="15" t="s">
        <v>122</v>
      </c>
      <c r="B14" s="16" t="s">
        <v>123</v>
      </c>
      <c r="C14" s="3">
        <v>170000</v>
      </c>
      <c r="D14" s="3">
        <v>0</v>
      </c>
      <c r="E14" s="2">
        <f t="shared" si="9"/>
        <v>170000</v>
      </c>
      <c r="F14" s="3">
        <v>0</v>
      </c>
      <c r="G14" s="2">
        <f t="shared" si="9"/>
        <v>170000</v>
      </c>
      <c r="H14" s="3">
        <v>280000</v>
      </c>
      <c r="I14" s="2">
        <f t="shared" si="9"/>
        <v>450000</v>
      </c>
      <c r="J14" s="3">
        <v>190000</v>
      </c>
      <c r="K14" s="2">
        <f t="shared" si="9"/>
        <v>640000</v>
      </c>
      <c r="L14" s="3">
        <v>3717</v>
      </c>
      <c r="M14" s="2">
        <f t="shared" si="9"/>
        <v>643717</v>
      </c>
      <c r="N14" s="3">
        <v>0</v>
      </c>
      <c r="O14" s="2">
        <f t="shared" si="9"/>
        <v>643717</v>
      </c>
      <c r="P14" s="3">
        <v>181000</v>
      </c>
      <c r="Q14" s="3">
        <v>0</v>
      </c>
      <c r="R14" s="2">
        <f t="shared" ref="R14:R20" si="23">P14+Q14</f>
        <v>181000</v>
      </c>
      <c r="S14" s="3">
        <v>0</v>
      </c>
      <c r="T14" s="2">
        <f t="shared" si="11"/>
        <v>181000</v>
      </c>
      <c r="U14" s="3">
        <v>0</v>
      </c>
      <c r="V14" s="2">
        <f t="shared" si="12"/>
        <v>181000</v>
      </c>
      <c r="W14" s="3">
        <v>0</v>
      </c>
      <c r="X14" s="2">
        <f t="shared" si="13"/>
        <v>181000</v>
      </c>
      <c r="Y14" s="3">
        <v>0</v>
      </c>
      <c r="Z14" s="2">
        <f t="shared" si="14"/>
        <v>181000</v>
      </c>
      <c r="AA14" s="3">
        <v>0</v>
      </c>
      <c r="AB14" s="2">
        <f t="shared" si="15"/>
        <v>181000</v>
      </c>
      <c r="AC14" s="3">
        <v>194000</v>
      </c>
      <c r="AD14" s="3">
        <v>0</v>
      </c>
      <c r="AE14" s="2">
        <f t="shared" ref="AE14:AE20" si="24">AC14+AD14</f>
        <v>194000</v>
      </c>
      <c r="AF14" s="3">
        <v>0</v>
      </c>
      <c r="AG14" s="2">
        <f t="shared" si="17"/>
        <v>194000</v>
      </c>
      <c r="AH14" s="3">
        <v>0</v>
      </c>
      <c r="AI14" s="2">
        <f t="shared" si="18"/>
        <v>194000</v>
      </c>
      <c r="AJ14" s="3">
        <v>0</v>
      </c>
      <c r="AK14" s="2">
        <f t="shared" si="19"/>
        <v>194000</v>
      </c>
      <c r="AL14" s="3">
        <v>0</v>
      </c>
      <c r="AM14" s="2">
        <f t="shared" si="20"/>
        <v>194000</v>
      </c>
      <c r="AN14" s="3">
        <v>0</v>
      </c>
      <c r="AO14" s="2">
        <f t="shared" si="21"/>
        <v>194000</v>
      </c>
    </row>
    <row r="15" spans="1:41" s="30" customFormat="1" ht="31.5">
      <c r="A15" s="15" t="s">
        <v>124</v>
      </c>
      <c r="B15" s="16" t="s">
        <v>125</v>
      </c>
      <c r="C15" s="3">
        <v>14465000</v>
      </c>
      <c r="D15" s="3">
        <v>0</v>
      </c>
      <c r="E15" s="2">
        <f t="shared" si="9"/>
        <v>14465000</v>
      </c>
      <c r="F15" s="3">
        <v>0</v>
      </c>
      <c r="G15" s="2">
        <f t="shared" si="9"/>
        <v>14465000</v>
      </c>
      <c r="H15" s="3">
        <v>0</v>
      </c>
      <c r="I15" s="2">
        <f t="shared" si="9"/>
        <v>14465000</v>
      </c>
      <c r="J15" s="3">
        <v>6950000</v>
      </c>
      <c r="K15" s="2">
        <f t="shared" si="9"/>
        <v>21415000</v>
      </c>
      <c r="L15" s="3">
        <v>0</v>
      </c>
      <c r="M15" s="2">
        <f t="shared" si="9"/>
        <v>21415000</v>
      </c>
      <c r="N15" s="3">
        <v>0</v>
      </c>
      <c r="O15" s="2">
        <f t="shared" si="9"/>
        <v>21415000</v>
      </c>
      <c r="P15" s="3">
        <v>14223000</v>
      </c>
      <c r="Q15" s="3">
        <v>0</v>
      </c>
      <c r="R15" s="2">
        <f t="shared" si="23"/>
        <v>14223000</v>
      </c>
      <c r="S15" s="3">
        <v>0</v>
      </c>
      <c r="T15" s="2">
        <f t="shared" si="11"/>
        <v>14223000</v>
      </c>
      <c r="U15" s="3">
        <v>0</v>
      </c>
      <c r="V15" s="2">
        <f t="shared" si="12"/>
        <v>14223000</v>
      </c>
      <c r="W15" s="3">
        <v>0</v>
      </c>
      <c r="X15" s="2">
        <f t="shared" si="13"/>
        <v>14223000</v>
      </c>
      <c r="Y15" s="3">
        <v>0</v>
      </c>
      <c r="Z15" s="2">
        <f t="shared" si="14"/>
        <v>14223000</v>
      </c>
      <c r="AA15" s="3">
        <v>0</v>
      </c>
      <c r="AB15" s="2">
        <f t="shared" si="15"/>
        <v>14223000</v>
      </c>
      <c r="AC15" s="3">
        <v>15266000</v>
      </c>
      <c r="AD15" s="3">
        <v>0</v>
      </c>
      <c r="AE15" s="2">
        <f t="shared" si="24"/>
        <v>15266000</v>
      </c>
      <c r="AF15" s="3">
        <v>0</v>
      </c>
      <c r="AG15" s="2">
        <f t="shared" si="17"/>
        <v>15266000</v>
      </c>
      <c r="AH15" s="3">
        <v>0</v>
      </c>
      <c r="AI15" s="2">
        <f t="shared" si="18"/>
        <v>15266000</v>
      </c>
      <c r="AJ15" s="3">
        <v>0</v>
      </c>
      <c r="AK15" s="2">
        <f t="shared" si="19"/>
        <v>15266000</v>
      </c>
      <c r="AL15" s="3">
        <v>0</v>
      </c>
      <c r="AM15" s="2">
        <f t="shared" si="20"/>
        <v>15266000</v>
      </c>
      <c r="AN15" s="3">
        <v>0</v>
      </c>
      <c r="AO15" s="2">
        <f t="shared" si="21"/>
        <v>15266000</v>
      </c>
    </row>
    <row r="16" spans="1:41" s="30" customFormat="1">
      <c r="A16" s="33" t="s">
        <v>126</v>
      </c>
      <c r="B16" s="32" t="s">
        <v>127</v>
      </c>
      <c r="C16" s="2">
        <f>SUM(C17:C18)</f>
        <v>30816000</v>
      </c>
      <c r="D16" s="2">
        <f t="shared" ref="D16:AO16" si="25">SUM(D17:D18)</f>
        <v>0</v>
      </c>
      <c r="E16" s="2">
        <f t="shared" si="25"/>
        <v>30816000</v>
      </c>
      <c r="F16" s="2">
        <f t="shared" si="25"/>
        <v>0</v>
      </c>
      <c r="G16" s="2">
        <f t="shared" si="25"/>
        <v>30816000</v>
      </c>
      <c r="H16" s="2">
        <f t="shared" si="25"/>
        <v>0</v>
      </c>
      <c r="I16" s="2">
        <f t="shared" si="25"/>
        <v>30816000</v>
      </c>
      <c r="J16" s="2">
        <f t="shared" si="25"/>
        <v>2797000</v>
      </c>
      <c r="K16" s="2">
        <f t="shared" si="25"/>
        <v>33613000</v>
      </c>
      <c r="L16" s="2">
        <f t="shared" si="25"/>
        <v>196724</v>
      </c>
      <c r="M16" s="2">
        <f t="shared" si="25"/>
        <v>33809724</v>
      </c>
      <c r="N16" s="2">
        <f t="shared" si="25"/>
        <v>0</v>
      </c>
      <c r="O16" s="2">
        <f t="shared" si="25"/>
        <v>33809724</v>
      </c>
      <c r="P16" s="2">
        <f t="shared" si="25"/>
        <v>30923000</v>
      </c>
      <c r="Q16" s="2">
        <f t="shared" si="25"/>
        <v>0</v>
      </c>
      <c r="R16" s="2">
        <f t="shared" si="25"/>
        <v>30923000</v>
      </c>
      <c r="S16" s="2">
        <f t="shared" si="25"/>
        <v>0</v>
      </c>
      <c r="T16" s="2">
        <f t="shared" si="25"/>
        <v>30923000</v>
      </c>
      <c r="U16" s="2">
        <f t="shared" si="25"/>
        <v>0</v>
      </c>
      <c r="V16" s="2">
        <f t="shared" si="25"/>
        <v>30923000</v>
      </c>
      <c r="W16" s="2">
        <f t="shared" si="25"/>
        <v>0</v>
      </c>
      <c r="X16" s="2">
        <f t="shared" si="25"/>
        <v>30923000</v>
      </c>
      <c r="Y16" s="2">
        <f t="shared" si="25"/>
        <v>0</v>
      </c>
      <c r="Z16" s="2">
        <f t="shared" si="25"/>
        <v>30923000</v>
      </c>
      <c r="AA16" s="2">
        <f t="shared" si="25"/>
        <v>0</v>
      </c>
      <c r="AB16" s="2">
        <f t="shared" si="25"/>
        <v>30923000</v>
      </c>
      <c r="AC16" s="2">
        <f t="shared" si="25"/>
        <v>31172000</v>
      </c>
      <c r="AD16" s="2">
        <f t="shared" si="25"/>
        <v>0</v>
      </c>
      <c r="AE16" s="2">
        <f t="shared" si="25"/>
        <v>31172000</v>
      </c>
      <c r="AF16" s="2">
        <f t="shared" si="25"/>
        <v>0</v>
      </c>
      <c r="AG16" s="2">
        <f t="shared" si="25"/>
        <v>31172000</v>
      </c>
      <c r="AH16" s="2">
        <f t="shared" si="25"/>
        <v>0</v>
      </c>
      <c r="AI16" s="2">
        <f t="shared" si="25"/>
        <v>31172000</v>
      </c>
      <c r="AJ16" s="2">
        <f t="shared" si="25"/>
        <v>0</v>
      </c>
      <c r="AK16" s="2">
        <f t="shared" si="25"/>
        <v>31172000</v>
      </c>
      <c r="AL16" s="2">
        <f t="shared" si="25"/>
        <v>0</v>
      </c>
      <c r="AM16" s="2">
        <f t="shared" si="25"/>
        <v>31172000</v>
      </c>
      <c r="AN16" s="2">
        <f t="shared" si="25"/>
        <v>0</v>
      </c>
      <c r="AO16" s="2">
        <f t="shared" si="25"/>
        <v>31172000</v>
      </c>
    </row>
    <row r="17" spans="1:41" s="30" customFormat="1">
      <c r="A17" s="15" t="s">
        <v>128</v>
      </c>
      <c r="B17" s="16" t="s">
        <v>129</v>
      </c>
      <c r="C17" s="3">
        <v>16456000</v>
      </c>
      <c r="D17" s="3">
        <v>0</v>
      </c>
      <c r="E17" s="3">
        <f t="shared" si="9"/>
        <v>16456000</v>
      </c>
      <c r="F17" s="3">
        <v>0</v>
      </c>
      <c r="G17" s="3">
        <f t="shared" si="9"/>
        <v>16456000</v>
      </c>
      <c r="H17" s="3">
        <v>0</v>
      </c>
      <c r="I17" s="3">
        <f t="shared" si="9"/>
        <v>16456000</v>
      </c>
      <c r="J17" s="3">
        <v>653000</v>
      </c>
      <c r="K17" s="3">
        <f t="shared" si="9"/>
        <v>17109000</v>
      </c>
      <c r="L17" s="3">
        <v>0</v>
      </c>
      <c r="M17" s="3">
        <f t="shared" si="9"/>
        <v>17109000</v>
      </c>
      <c r="N17" s="3">
        <v>0</v>
      </c>
      <c r="O17" s="3">
        <f t="shared" si="9"/>
        <v>17109000</v>
      </c>
      <c r="P17" s="3">
        <v>16513000</v>
      </c>
      <c r="Q17" s="3">
        <v>0</v>
      </c>
      <c r="R17" s="3">
        <f t="shared" si="23"/>
        <v>16513000</v>
      </c>
      <c r="S17" s="3">
        <v>0</v>
      </c>
      <c r="T17" s="3">
        <f t="shared" si="11"/>
        <v>16513000</v>
      </c>
      <c r="U17" s="3">
        <v>0</v>
      </c>
      <c r="V17" s="3">
        <f t="shared" si="12"/>
        <v>16513000</v>
      </c>
      <c r="W17" s="3">
        <v>0</v>
      </c>
      <c r="X17" s="3">
        <f t="shared" si="13"/>
        <v>16513000</v>
      </c>
      <c r="Y17" s="3">
        <v>0</v>
      </c>
      <c r="Z17" s="3">
        <f t="shared" si="14"/>
        <v>16513000</v>
      </c>
      <c r="AA17" s="3">
        <v>0</v>
      </c>
      <c r="AB17" s="3">
        <f t="shared" si="15"/>
        <v>16513000</v>
      </c>
      <c r="AC17" s="3">
        <v>16712000</v>
      </c>
      <c r="AD17" s="3">
        <v>0</v>
      </c>
      <c r="AE17" s="3">
        <f t="shared" si="24"/>
        <v>16712000</v>
      </c>
      <c r="AF17" s="3">
        <v>0</v>
      </c>
      <c r="AG17" s="3">
        <f t="shared" si="17"/>
        <v>16712000</v>
      </c>
      <c r="AH17" s="3">
        <v>0</v>
      </c>
      <c r="AI17" s="3">
        <f t="shared" si="18"/>
        <v>16712000</v>
      </c>
      <c r="AJ17" s="3">
        <v>0</v>
      </c>
      <c r="AK17" s="3">
        <f t="shared" si="19"/>
        <v>16712000</v>
      </c>
      <c r="AL17" s="3">
        <v>0</v>
      </c>
      <c r="AM17" s="3">
        <f t="shared" si="20"/>
        <v>16712000</v>
      </c>
      <c r="AN17" s="3">
        <v>0</v>
      </c>
      <c r="AO17" s="3">
        <f t="shared" si="21"/>
        <v>16712000</v>
      </c>
    </row>
    <row r="18" spans="1:41" s="30" customFormat="1">
      <c r="A18" s="15" t="s">
        <v>130</v>
      </c>
      <c r="B18" s="16" t="s">
        <v>131</v>
      </c>
      <c r="C18" s="3">
        <v>14360000</v>
      </c>
      <c r="D18" s="3">
        <v>0</v>
      </c>
      <c r="E18" s="3">
        <f t="shared" si="9"/>
        <v>14360000</v>
      </c>
      <c r="F18" s="3">
        <v>0</v>
      </c>
      <c r="G18" s="3">
        <f t="shared" si="9"/>
        <v>14360000</v>
      </c>
      <c r="H18" s="3">
        <v>0</v>
      </c>
      <c r="I18" s="3">
        <f t="shared" si="9"/>
        <v>14360000</v>
      </c>
      <c r="J18" s="3">
        <v>2144000</v>
      </c>
      <c r="K18" s="3">
        <f t="shared" si="9"/>
        <v>16504000</v>
      </c>
      <c r="L18" s="3">
        <v>196724</v>
      </c>
      <c r="M18" s="3">
        <f t="shared" si="9"/>
        <v>16700724</v>
      </c>
      <c r="N18" s="3">
        <v>0</v>
      </c>
      <c r="O18" s="3">
        <f t="shared" si="9"/>
        <v>16700724</v>
      </c>
      <c r="P18" s="3">
        <v>14410000</v>
      </c>
      <c r="Q18" s="3">
        <v>0</v>
      </c>
      <c r="R18" s="3">
        <f t="shared" si="23"/>
        <v>14410000</v>
      </c>
      <c r="S18" s="3">
        <v>0</v>
      </c>
      <c r="T18" s="3">
        <f t="shared" si="11"/>
        <v>14410000</v>
      </c>
      <c r="U18" s="3">
        <v>0</v>
      </c>
      <c r="V18" s="3">
        <f t="shared" si="12"/>
        <v>14410000</v>
      </c>
      <c r="W18" s="3">
        <v>0</v>
      </c>
      <c r="X18" s="3">
        <f t="shared" si="13"/>
        <v>14410000</v>
      </c>
      <c r="Y18" s="3">
        <v>0</v>
      </c>
      <c r="Z18" s="3">
        <f t="shared" si="14"/>
        <v>14410000</v>
      </c>
      <c r="AA18" s="3">
        <v>0</v>
      </c>
      <c r="AB18" s="3">
        <f t="shared" si="15"/>
        <v>14410000</v>
      </c>
      <c r="AC18" s="3">
        <v>14460000</v>
      </c>
      <c r="AD18" s="3">
        <v>0</v>
      </c>
      <c r="AE18" s="3">
        <f t="shared" si="24"/>
        <v>14460000</v>
      </c>
      <c r="AF18" s="3">
        <v>0</v>
      </c>
      <c r="AG18" s="3">
        <f t="shared" si="17"/>
        <v>14460000</v>
      </c>
      <c r="AH18" s="3">
        <v>0</v>
      </c>
      <c r="AI18" s="3">
        <f t="shared" si="18"/>
        <v>14460000</v>
      </c>
      <c r="AJ18" s="3">
        <v>0</v>
      </c>
      <c r="AK18" s="3">
        <f t="shared" si="19"/>
        <v>14460000</v>
      </c>
      <c r="AL18" s="3">
        <v>0</v>
      </c>
      <c r="AM18" s="3">
        <f t="shared" si="20"/>
        <v>14460000</v>
      </c>
      <c r="AN18" s="3">
        <v>0</v>
      </c>
      <c r="AO18" s="3">
        <f t="shared" si="21"/>
        <v>14460000</v>
      </c>
    </row>
    <row r="19" spans="1:41" s="30" customFormat="1">
      <c r="A19" s="33" t="s">
        <v>132</v>
      </c>
      <c r="B19" s="32" t="s">
        <v>133</v>
      </c>
      <c r="C19" s="2">
        <f>C20</f>
        <v>11100000</v>
      </c>
      <c r="D19" s="2">
        <f t="shared" ref="D19:AO19" si="26">D20</f>
        <v>0</v>
      </c>
      <c r="E19" s="2">
        <f t="shared" si="26"/>
        <v>11100000</v>
      </c>
      <c r="F19" s="2">
        <f t="shared" si="26"/>
        <v>0</v>
      </c>
      <c r="G19" s="2">
        <f t="shared" si="26"/>
        <v>11100000</v>
      </c>
      <c r="H19" s="2">
        <f t="shared" si="26"/>
        <v>14100000</v>
      </c>
      <c r="I19" s="2">
        <f t="shared" si="26"/>
        <v>25200000</v>
      </c>
      <c r="J19" s="2">
        <f t="shared" si="26"/>
        <v>0</v>
      </c>
      <c r="K19" s="2">
        <f t="shared" si="26"/>
        <v>25200000</v>
      </c>
      <c r="L19" s="2">
        <f t="shared" si="26"/>
        <v>0</v>
      </c>
      <c r="M19" s="2">
        <f t="shared" si="26"/>
        <v>25200000</v>
      </c>
      <c r="N19" s="2">
        <f t="shared" si="26"/>
        <v>0</v>
      </c>
      <c r="O19" s="2">
        <f t="shared" si="26"/>
        <v>25200000</v>
      </c>
      <c r="P19" s="2">
        <f t="shared" si="26"/>
        <v>9155000</v>
      </c>
      <c r="Q19" s="2">
        <f t="shared" si="26"/>
        <v>0</v>
      </c>
      <c r="R19" s="2">
        <f t="shared" si="26"/>
        <v>9155000</v>
      </c>
      <c r="S19" s="2">
        <f t="shared" si="26"/>
        <v>0</v>
      </c>
      <c r="T19" s="2">
        <f t="shared" si="26"/>
        <v>9155000</v>
      </c>
      <c r="U19" s="2">
        <v>3508452</v>
      </c>
      <c r="V19" s="2">
        <f t="shared" si="26"/>
        <v>12663452</v>
      </c>
      <c r="W19" s="2">
        <f t="shared" si="26"/>
        <v>0</v>
      </c>
      <c r="X19" s="2">
        <f t="shared" si="26"/>
        <v>12663452</v>
      </c>
      <c r="Y19" s="2">
        <f t="shared" si="26"/>
        <v>0</v>
      </c>
      <c r="Z19" s="2">
        <f t="shared" si="26"/>
        <v>12663452</v>
      </c>
      <c r="AA19" s="2">
        <f t="shared" si="26"/>
        <v>0</v>
      </c>
      <c r="AB19" s="2">
        <f t="shared" si="26"/>
        <v>12663452</v>
      </c>
      <c r="AC19" s="2">
        <f t="shared" si="26"/>
        <v>9155000</v>
      </c>
      <c r="AD19" s="2">
        <f t="shared" si="26"/>
        <v>0</v>
      </c>
      <c r="AE19" s="2">
        <f t="shared" si="26"/>
        <v>9155000</v>
      </c>
      <c r="AF19" s="2">
        <f t="shared" si="26"/>
        <v>0</v>
      </c>
      <c r="AG19" s="2">
        <f t="shared" si="26"/>
        <v>9155000</v>
      </c>
      <c r="AH19" s="2">
        <f t="shared" si="26"/>
        <v>0</v>
      </c>
      <c r="AI19" s="2">
        <f t="shared" si="26"/>
        <v>9155000</v>
      </c>
      <c r="AJ19" s="2">
        <f t="shared" si="26"/>
        <v>0</v>
      </c>
      <c r="AK19" s="2">
        <f t="shared" si="26"/>
        <v>9155000</v>
      </c>
      <c r="AL19" s="2">
        <f t="shared" si="26"/>
        <v>0</v>
      </c>
      <c r="AM19" s="2">
        <f t="shared" si="26"/>
        <v>9155000</v>
      </c>
      <c r="AN19" s="2">
        <f t="shared" si="26"/>
        <v>0</v>
      </c>
      <c r="AO19" s="2">
        <f t="shared" si="26"/>
        <v>9155000</v>
      </c>
    </row>
    <row r="20" spans="1:41" s="30" customFormat="1" ht="47.25">
      <c r="A20" s="15" t="s">
        <v>137</v>
      </c>
      <c r="B20" s="16" t="s">
        <v>134</v>
      </c>
      <c r="C20" s="3">
        <v>11100000</v>
      </c>
      <c r="D20" s="3">
        <v>0</v>
      </c>
      <c r="E20" s="3">
        <f t="shared" si="9"/>
        <v>11100000</v>
      </c>
      <c r="F20" s="3">
        <v>0</v>
      </c>
      <c r="G20" s="3">
        <f t="shared" si="9"/>
        <v>11100000</v>
      </c>
      <c r="H20" s="3">
        <v>14100000</v>
      </c>
      <c r="I20" s="3">
        <f t="shared" si="9"/>
        <v>25200000</v>
      </c>
      <c r="J20" s="3">
        <v>0</v>
      </c>
      <c r="K20" s="3">
        <f t="shared" si="9"/>
        <v>25200000</v>
      </c>
      <c r="L20" s="3">
        <v>0</v>
      </c>
      <c r="M20" s="3">
        <f t="shared" si="9"/>
        <v>25200000</v>
      </c>
      <c r="N20" s="3">
        <v>0</v>
      </c>
      <c r="O20" s="3">
        <f t="shared" si="9"/>
        <v>25200000</v>
      </c>
      <c r="P20" s="3">
        <v>9155000</v>
      </c>
      <c r="Q20" s="3">
        <v>0</v>
      </c>
      <c r="R20" s="3">
        <f t="shared" si="23"/>
        <v>9155000</v>
      </c>
      <c r="S20" s="3">
        <v>0</v>
      </c>
      <c r="T20" s="3">
        <f t="shared" si="11"/>
        <v>9155000</v>
      </c>
      <c r="U20" s="3">
        <v>3508452</v>
      </c>
      <c r="V20" s="3">
        <f t="shared" si="12"/>
        <v>12663452</v>
      </c>
      <c r="W20" s="3">
        <v>0</v>
      </c>
      <c r="X20" s="3">
        <f t="shared" si="13"/>
        <v>12663452</v>
      </c>
      <c r="Y20" s="3">
        <v>0</v>
      </c>
      <c r="Z20" s="3">
        <f t="shared" si="14"/>
        <v>12663452</v>
      </c>
      <c r="AA20" s="3">
        <v>0</v>
      </c>
      <c r="AB20" s="3">
        <f t="shared" si="15"/>
        <v>12663452</v>
      </c>
      <c r="AC20" s="3">
        <v>9155000</v>
      </c>
      <c r="AD20" s="3">
        <v>0</v>
      </c>
      <c r="AE20" s="3">
        <f t="shared" si="24"/>
        <v>9155000</v>
      </c>
      <c r="AF20" s="3">
        <v>0</v>
      </c>
      <c r="AG20" s="3">
        <f t="shared" si="17"/>
        <v>9155000</v>
      </c>
      <c r="AH20" s="3">
        <v>0</v>
      </c>
      <c r="AI20" s="3">
        <f t="shared" si="18"/>
        <v>9155000</v>
      </c>
      <c r="AJ20" s="3">
        <v>0</v>
      </c>
      <c r="AK20" s="3">
        <f t="shared" si="19"/>
        <v>9155000</v>
      </c>
      <c r="AL20" s="3">
        <v>0</v>
      </c>
      <c r="AM20" s="3">
        <f t="shared" si="20"/>
        <v>9155000</v>
      </c>
      <c r="AN20" s="3">
        <v>0</v>
      </c>
      <c r="AO20" s="3">
        <f t="shared" si="21"/>
        <v>9155000</v>
      </c>
    </row>
    <row r="21" spans="1:41" s="30" customFormat="1" ht="47.25">
      <c r="A21" s="33" t="s">
        <v>135</v>
      </c>
      <c r="B21" s="32" t="s">
        <v>136</v>
      </c>
      <c r="C21" s="2">
        <f>SUM(C22:C25)</f>
        <v>33010000</v>
      </c>
      <c r="D21" s="2">
        <f t="shared" ref="D21:AO21" si="27">SUM(D22:D25)</f>
        <v>0</v>
      </c>
      <c r="E21" s="2">
        <f t="shared" si="27"/>
        <v>33010000</v>
      </c>
      <c r="F21" s="2">
        <f t="shared" si="27"/>
        <v>0</v>
      </c>
      <c r="G21" s="2">
        <f t="shared" si="27"/>
        <v>33010000</v>
      </c>
      <c r="H21" s="2">
        <f t="shared" si="27"/>
        <v>0</v>
      </c>
      <c r="I21" s="2">
        <f t="shared" si="27"/>
        <v>33010000</v>
      </c>
      <c r="J21" s="2">
        <f t="shared" si="27"/>
        <v>-150000</v>
      </c>
      <c r="K21" s="2">
        <f t="shared" si="27"/>
        <v>32860000</v>
      </c>
      <c r="L21" s="2">
        <f t="shared" si="27"/>
        <v>837337</v>
      </c>
      <c r="M21" s="2">
        <f t="shared" si="27"/>
        <v>33697337</v>
      </c>
      <c r="N21" s="2">
        <f t="shared" si="27"/>
        <v>0</v>
      </c>
      <c r="O21" s="2">
        <f t="shared" si="27"/>
        <v>33697337</v>
      </c>
      <c r="P21" s="2">
        <f t="shared" si="27"/>
        <v>33010000</v>
      </c>
      <c r="Q21" s="2">
        <f t="shared" si="27"/>
        <v>0</v>
      </c>
      <c r="R21" s="2">
        <f t="shared" si="27"/>
        <v>33010000</v>
      </c>
      <c r="S21" s="2">
        <f t="shared" si="27"/>
        <v>0</v>
      </c>
      <c r="T21" s="2">
        <f t="shared" si="27"/>
        <v>33010000</v>
      </c>
      <c r="U21" s="2">
        <f t="shared" si="27"/>
        <v>0</v>
      </c>
      <c r="V21" s="2">
        <f t="shared" si="27"/>
        <v>33010000</v>
      </c>
      <c r="W21" s="2">
        <f t="shared" si="27"/>
        <v>0</v>
      </c>
      <c r="X21" s="2">
        <f t="shared" si="27"/>
        <v>33010000</v>
      </c>
      <c r="Y21" s="2">
        <f t="shared" si="27"/>
        <v>0</v>
      </c>
      <c r="Z21" s="2">
        <f t="shared" si="27"/>
        <v>33010000</v>
      </c>
      <c r="AA21" s="2">
        <f t="shared" si="27"/>
        <v>0</v>
      </c>
      <c r="AB21" s="2">
        <f t="shared" si="27"/>
        <v>33010000</v>
      </c>
      <c r="AC21" s="2">
        <f t="shared" si="27"/>
        <v>33010000</v>
      </c>
      <c r="AD21" s="2">
        <f t="shared" si="27"/>
        <v>0</v>
      </c>
      <c r="AE21" s="2">
        <f t="shared" si="27"/>
        <v>33010000</v>
      </c>
      <c r="AF21" s="2">
        <f t="shared" si="27"/>
        <v>0</v>
      </c>
      <c r="AG21" s="2">
        <f t="shared" si="27"/>
        <v>33010000</v>
      </c>
      <c r="AH21" s="2">
        <f t="shared" si="27"/>
        <v>0</v>
      </c>
      <c r="AI21" s="2">
        <f t="shared" si="27"/>
        <v>33010000</v>
      </c>
      <c r="AJ21" s="2">
        <f t="shared" si="27"/>
        <v>0</v>
      </c>
      <c r="AK21" s="2">
        <f t="shared" si="27"/>
        <v>33010000</v>
      </c>
      <c r="AL21" s="2">
        <f t="shared" si="27"/>
        <v>0</v>
      </c>
      <c r="AM21" s="2">
        <f t="shared" si="27"/>
        <v>33010000</v>
      </c>
      <c r="AN21" s="2">
        <f t="shared" si="27"/>
        <v>0</v>
      </c>
      <c r="AO21" s="2">
        <f t="shared" si="27"/>
        <v>33010000</v>
      </c>
    </row>
    <row r="22" spans="1:41" s="30" customFormat="1" ht="63">
      <c r="A22" s="15" t="s">
        <v>229</v>
      </c>
      <c r="B22" s="16" t="s">
        <v>230</v>
      </c>
      <c r="C22" s="3">
        <v>150000</v>
      </c>
      <c r="D22" s="3">
        <v>0</v>
      </c>
      <c r="E22" s="3">
        <f>C22+D22</f>
        <v>150000</v>
      </c>
      <c r="F22" s="3">
        <v>0</v>
      </c>
      <c r="G22" s="3">
        <f>E22</f>
        <v>150000</v>
      </c>
      <c r="H22" s="3">
        <v>0</v>
      </c>
      <c r="I22" s="3">
        <f>G22+H22</f>
        <v>150000</v>
      </c>
      <c r="J22" s="3">
        <v>-150000</v>
      </c>
      <c r="K22" s="3">
        <f>I22+J22</f>
        <v>0</v>
      </c>
      <c r="L22" s="3">
        <v>0</v>
      </c>
      <c r="M22" s="3">
        <v>0</v>
      </c>
      <c r="N22" s="3"/>
      <c r="O22" s="3">
        <v>0</v>
      </c>
      <c r="P22" s="3">
        <v>150000</v>
      </c>
      <c r="Q22" s="3">
        <v>0</v>
      </c>
      <c r="R22" s="3">
        <v>150000</v>
      </c>
      <c r="S22" s="3">
        <v>0</v>
      </c>
      <c r="T22" s="3">
        <v>150000</v>
      </c>
      <c r="U22" s="3"/>
      <c r="V22" s="3">
        <v>150000</v>
      </c>
      <c r="W22" s="3">
        <v>0</v>
      </c>
      <c r="X22" s="3">
        <v>150000</v>
      </c>
      <c r="Y22" s="3">
        <v>0</v>
      </c>
      <c r="Z22" s="3">
        <v>150000</v>
      </c>
      <c r="AA22" s="3"/>
      <c r="AB22" s="3">
        <v>150000</v>
      </c>
      <c r="AC22" s="3">
        <v>150000</v>
      </c>
      <c r="AD22" s="3">
        <v>0</v>
      </c>
      <c r="AE22" s="3">
        <v>150000</v>
      </c>
      <c r="AF22" s="3">
        <v>0</v>
      </c>
      <c r="AG22" s="3">
        <v>150000</v>
      </c>
      <c r="AH22" s="3">
        <v>0</v>
      </c>
      <c r="AI22" s="3">
        <v>150000</v>
      </c>
      <c r="AJ22" s="3">
        <v>0</v>
      </c>
      <c r="AK22" s="3">
        <v>150000</v>
      </c>
      <c r="AL22" s="3">
        <v>0</v>
      </c>
      <c r="AM22" s="3">
        <v>150000</v>
      </c>
      <c r="AN22" s="3"/>
      <c r="AO22" s="3">
        <v>150000</v>
      </c>
    </row>
    <row r="23" spans="1:41" s="30" customFormat="1" ht="110.25">
      <c r="A23" s="15" t="s">
        <v>138</v>
      </c>
      <c r="B23" s="16" t="s">
        <v>139</v>
      </c>
      <c r="C23" s="3">
        <v>22900000</v>
      </c>
      <c r="D23" s="3">
        <v>0</v>
      </c>
      <c r="E23" s="3">
        <f t="shared" si="9"/>
        <v>22900000</v>
      </c>
      <c r="F23" s="3">
        <v>0</v>
      </c>
      <c r="G23" s="3">
        <f t="shared" si="9"/>
        <v>22900000</v>
      </c>
      <c r="H23" s="3">
        <v>0</v>
      </c>
      <c r="I23" s="3">
        <f t="shared" si="9"/>
        <v>22900000</v>
      </c>
      <c r="J23" s="3">
        <v>0</v>
      </c>
      <c r="K23" s="3">
        <f t="shared" si="9"/>
        <v>22900000</v>
      </c>
      <c r="L23" s="3">
        <v>0</v>
      </c>
      <c r="M23" s="3">
        <f t="shared" si="9"/>
        <v>22900000</v>
      </c>
      <c r="N23" s="3">
        <v>0</v>
      </c>
      <c r="O23" s="3">
        <f t="shared" si="9"/>
        <v>22900000</v>
      </c>
      <c r="P23" s="3">
        <v>22900000</v>
      </c>
      <c r="Q23" s="3">
        <v>0</v>
      </c>
      <c r="R23" s="3">
        <f t="shared" ref="R23:R35" si="28">P23+Q23</f>
        <v>22900000</v>
      </c>
      <c r="S23" s="3">
        <v>0</v>
      </c>
      <c r="T23" s="3">
        <f t="shared" ref="T23:T35" si="29">R23+S23</f>
        <v>22900000</v>
      </c>
      <c r="U23" s="3">
        <v>0</v>
      </c>
      <c r="V23" s="3">
        <f t="shared" ref="V23:V35" si="30">T23+U23</f>
        <v>22900000</v>
      </c>
      <c r="W23" s="3">
        <v>0</v>
      </c>
      <c r="X23" s="3">
        <f t="shared" ref="X23:X35" si="31">V23+W23</f>
        <v>22900000</v>
      </c>
      <c r="Y23" s="3">
        <v>0</v>
      </c>
      <c r="Z23" s="3">
        <f t="shared" ref="Z23:Z35" si="32">X23+Y23</f>
        <v>22900000</v>
      </c>
      <c r="AA23" s="3">
        <v>0</v>
      </c>
      <c r="AB23" s="3">
        <f t="shared" ref="AB23:AB35" si="33">Z23+AA23</f>
        <v>22900000</v>
      </c>
      <c r="AC23" s="3">
        <v>22900000</v>
      </c>
      <c r="AD23" s="3">
        <v>0</v>
      </c>
      <c r="AE23" s="3">
        <f t="shared" ref="AE23:AE35" si="34">AC23+AD23</f>
        <v>22900000</v>
      </c>
      <c r="AF23" s="3">
        <v>0</v>
      </c>
      <c r="AG23" s="3">
        <f t="shared" ref="AG23:AG35" si="35">AE23+AF23</f>
        <v>22900000</v>
      </c>
      <c r="AH23" s="3">
        <v>0</v>
      </c>
      <c r="AI23" s="3">
        <f t="shared" ref="AI23:AI35" si="36">AG23+AH23</f>
        <v>22900000</v>
      </c>
      <c r="AJ23" s="3">
        <v>0</v>
      </c>
      <c r="AK23" s="3">
        <f t="shared" ref="AK23:AK35" si="37">AI23+AJ23</f>
        <v>22900000</v>
      </c>
      <c r="AL23" s="3">
        <v>0</v>
      </c>
      <c r="AM23" s="3">
        <f t="shared" ref="AM23:AM35" si="38">AK23+AL23</f>
        <v>22900000</v>
      </c>
      <c r="AN23" s="3">
        <v>0</v>
      </c>
      <c r="AO23" s="3">
        <f t="shared" ref="AO23:AO35" si="39">AM23+AN23</f>
        <v>22900000</v>
      </c>
    </row>
    <row r="24" spans="1:41" s="30" customFormat="1" ht="94.5">
      <c r="A24" s="15" t="s">
        <v>140</v>
      </c>
      <c r="B24" s="16" t="s">
        <v>141</v>
      </c>
      <c r="C24" s="3">
        <v>6750000</v>
      </c>
      <c r="D24" s="3">
        <v>0</v>
      </c>
      <c r="E24" s="3">
        <f t="shared" si="9"/>
        <v>6750000</v>
      </c>
      <c r="F24" s="3">
        <v>0</v>
      </c>
      <c r="G24" s="3">
        <f t="shared" si="9"/>
        <v>6750000</v>
      </c>
      <c r="H24" s="3">
        <v>0</v>
      </c>
      <c r="I24" s="3">
        <f t="shared" si="9"/>
        <v>6750000</v>
      </c>
      <c r="J24" s="3">
        <v>0</v>
      </c>
      <c r="K24" s="3">
        <f t="shared" si="9"/>
        <v>6750000</v>
      </c>
      <c r="L24" s="3">
        <v>0</v>
      </c>
      <c r="M24" s="3">
        <f t="shared" si="9"/>
        <v>6750000</v>
      </c>
      <c r="N24" s="3">
        <v>0</v>
      </c>
      <c r="O24" s="3">
        <f t="shared" si="9"/>
        <v>6750000</v>
      </c>
      <c r="P24" s="3">
        <v>6750000</v>
      </c>
      <c r="Q24" s="3">
        <v>0</v>
      </c>
      <c r="R24" s="3">
        <f t="shared" si="28"/>
        <v>6750000</v>
      </c>
      <c r="S24" s="3">
        <v>0</v>
      </c>
      <c r="T24" s="3">
        <f t="shared" si="29"/>
        <v>6750000</v>
      </c>
      <c r="U24" s="3">
        <v>0</v>
      </c>
      <c r="V24" s="3">
        <f t="shared" si="30"/>
        <v>6750000</v>
      </c>
      <c r="W24" s="3">
        <v>0</v>
      </c>
      <c r="X24" s="3">
        <f t="shared" si="31"/>
        <v>6750000</v>
      </c>
      <c r="Y24" s="3">
        <v>0</v>
      </c>
      <c r="Z24" s="3">
        <f t="shared" si="32"/>
        <v>6750000</v>
      </c>
      <c r="AA24" s="3">
        <v>0</v>
      </c>
      <c r="AB24" s="3">
        <f t="shared" si="33"/>
        <v>6750000</v>
      </c>
      <c r="AC24" s="3">
        <v>6750000</v>
      </c>
      <c r="AD24" s="3">
        <v>0</v>
      </c>
      <c r="AE24" s="3">
        <f t="shared" si="34"/>
        <v>6750000</v>
      </c>
      <c r="AF24" s="3">
        <v>0</v>
      </c>
      <c r="AG24" s="3">
        <f t="shared" si="35"/>
        <v>6750000</v>
      </c>
      <c r="AH24" s="3">
        <v>0</v>
      </c>
      <c r="AI24" s="3">
        <f t="shared" si="36"/>
        <v>6750000</v>
      </c>
      <c r="AJ24" s="3">
        <v>0</v>
      </c>
      <c r="AK24" s="3">
        <f t="shared" si="37"/>
        <v>6750000</v>
      </c>
      <c r="AL24" s="3">
        <v>0</v>
      </c>
      <c r="AM24" s="3">
        <f t="shared" si="38"/>
        <v>6750000</v>
      </c>
      <c r="AN24" s="3">
        <v>0</v>
      </c>
      <c r="AO24" s="3">
        <f t="shared" si="39"/>
        <v>6750000</v>
      </c>
    </row>
    <row r="25" spans="1:41" s="30" customFormat="1" ht="94.5">
      <c r="A25" s="15" t="s">
        <v>142</v>
      </c>
      <c r="B25" s="16" t="s">
        <v>143</v>
      </c>
      <c r="C25" s="3">
        <v>3210000</v>
      </c>
      <c r="D25" s="3">
        <v>0</v>
      </c>
      <c r="E25" s="3">
        <f t="shared" si="9"/>
        <v>3210000</v>
      </c>
      <c r="F25" s="3">
        <v>0</v>
      </c>
      <c r="G25" s="3">
        <f t="shared" si="9"/>
        <v>3210000</v>
      </c>
      <c r="H25" s="3">
        <v>0</v>
      </c>
      <c r="I25" s="3">
        <f t="shared" si="9"/>
        <v>3210000</v>
      </c>
      <c r="J25" s="3">
        <v>0</v>
      </c>
      <c r="K25" s="3">
        <f t="shared" si="9"/>
        <v>3210000</v>
      </c>
      <c r="L25" s="3">
        <v>837337</v>
      </c>
      <c r="M25" s="3">
        <f t="shared" si="9"/>
        <v>4047337</v>
      </c>
      <c r="N25" s="3">
        <v>0</v>
      </c>
      <c r="O25" s="3">
        <f t="shared" si="9"/>
        <v>4047337</v>
      </c>
      <c r="P25" s="3">
        <v>3210000</v>
      </c>
      <c r="Q25" s="3">
        <v>0</v>
      </c>
      <c r="R25" s="3">
        <f t="shared" si="28"/>
        <v>3210000</v>
      </c>
      <c r="S25" s="3">
        <v>0</v>
      </c>
      <c r="T25" s="3">
        <f t="shared" si="29"/>
        <v>3210000</v>
      </c>
      <c r="U25" s="3">
        <v>0</v>
      </c>
      <c r="V25" s="3">
        <f t="shared" si="30"/>
        <v>3210000</v>
      </c>
      <c r="W25" s="3">
        <v>0</v>
      </c>
      <c r="X25" s="3">
        <f t="shared" si="31"/>
        <v>3210000</v>
      </c>
      <c r="Y25" s="3">
        <v>0</v>
      </c>
      <c r="Z25" s="3">
        <f t="shared" si="32"/>
        <v>3210000</v>
      </c>
      <c r="AA25" s="3">
        <v>0</v>
      </c>
      <c r="AB25" s="3">
        <f t="shared" si="33"/>
        <v>3210000</v>
      </c>
      <c r="AC25" s="3">
        <v>3210000</v>
      </c>
      <c r="AD25" s="3">
        <v>0</v>
      </c>
      <c r="AE25" s="3">
        <f t="shared" si="34"/>
        <v>3210000</v>
      </c>
      <c r="AF25" s="3">
        <v>0</v>
      </c>
      <c r="AG25" s="3">
        <f t="shared" si="35"/>
        <v>3210000</v>
      </c>
      <c r="AH25" s="3">
        <v>0</v>
      </c>
      <c r="AI25" s="3">
        <f t="shared" si="36"/>
        <v>3210000</v>
      </c>
      <c r="AJ25" s="3">
        <v>0</v>
      </c>
      <c r="AK25" s="3">
        <f t="shared" si="37"/>
        <v>3210000</v>
      </c>
      <c r="AL25" s="3">
        <v>0</v>
      </c>
      <c r="AM25" s="3">
        <f t="shared" si="38"/>
        <v>3210000</v>
      </c>
      <c r="AN25" s="3">
        <v>0</v>
      </c>
      <c r="AO25" s="3">
        <f t="shared" si="39"/>
        <v>3210000</v>
      </c>
    </row>
    <row r="26" spans="1:41" s="30" customFormat="1" ht="31.5" customHeight="1">
      <c r="A26" s="33" t="s">
        <v>144</v>
      </c>
      <c r="B26" s="32" t="s">
        <v>145</v>
      </c>
      <c r="C26" s="2">
        <f>C27</f>
        <v>1450000</v>
      </c>
      <c r="D26" s="2">
        <f t="shared" ref="D26:AO26" si="40">D27</f>
        <v>0</v>
      </c>
      <c r="E26" s="2">
        <f t="shared" si="40"/>
        <v>1450000</v>
      </c>
      <c r="F26" s="2">
        <f t="shared" si="40"/>
        <v>0</v>
      </c>
      <c r="G26" s="2">
        <f t="shared" si="40"/>
        <v>1450000</v>
      </c>
      <c r="H26" s="2">
        <f t="shared" si="40"/>
        <v>1050000</v>
      </c>
      <c r="I26" s="2">
        <f t="shared" si="40"/>
        <v>2500000</v>
      </c>
      <c r="J26" s="2">
        <f t="shared" si="40"/>
        <v>400000</v>
      </c>
      <c r="K26" s="2">
        <f t="shared" si="40"/>
        <v>2900000</v>
      </c>
      <c r="L26" s="2">
        <f t="shared" si="40"/>
        <v>593020</v>
      </c>
      <c r="M26" s="2">
        <f t="shared" si="40"/>
        <v>3493020</v>
      </c>
      <c r="N26" s="2">
        <f t="shared" si="40"/>
        <v>0</v>
      </c>
      <c r="O26" s="2">
        <f t="shared" si="40"/>
        <v>3493020</v>
      </c>
      <c r="P26" s="2">
        <f t="shared" si="40"/>
        <v>1450000</v>
      </c>
      <c r="Q26" s="2">
        <f t="shared" si="40"/>
        <v>0</v>
      </c>
      <c r="R26" s="2">
        <f t="shared" si="40"/>
        <v>1450000</v>
      </c>
      <c r="S26" s="2">
        <f t="shared" si="40"/>
        <v>0</v>
      </c>
      <c r="T26" s="2">
        <f t="shared" si="40"/>
        <v>1450000</v>
      </c>
      <c r="U26" s="2">
        <f t="shared" si="40"/>
        <v>0</v>
      </c>
      <c r="V26" s="2">
        <f t="shared" si="40"/>
        <v>1450000</v>
      </c>
      <c r="W26" s="2">
        <f t="shared" si="40"/>
        <v>0</v>
      </c>
      <c r="X26" s="2">
        <f t="shared" si="40"/>
        <v>1450000</v>
      </c>
      <c r="Y26" s="2">
        <f t="shared" si="40"/>
        <v>0</v>
      </c>
      <c r="Z26" s="2">
        <f t="shared" si="40"/>
        <v>1450000</v>
      </c>
      <c r="AA26" s="2">
        <f t="shared" si="40"/>
        <v>0</v>
      </c>
      <c r="AB26" s="2">
        <f t="shared" si="40"/>
        <v>1450000</v>
      </c>
      <c r="AC26" s="2">
        <f t="shared" si="40"/>
        <v>1450000</v>
      </c>
      <c r="AD26" s="2">
        <f t="shared" si="40"/>
        <v>0</v>
      </c>
      <c r="AE26" s="2">
        <f t="shared" si="40"/>
        <v>1450000</v>
      </c>
      <c r="AF26" s="2">
        <f t="shared" si="40"/>
        <v>0</v>
      </c>
      <c r="AG26" s="2">
        <f t="shared" si="40"/>
        <v>1450000</v>
      </c>
      <c r="AH26" s="2">
        <f t="shared" si="40"/>
        <v>0</v>
      </c>
      <c r="AI26" s="2">
        <f t="shared" si="40"/>
        <v>1450000</v>
      </c>
      <c r="AJ26" s="2">
        <f t="shared" si="40"/>
        <v>0</v>
      </c>
      <c r="AK26" s="2">
        <f t="shared" si="40"/>
        <v>1450000</v>
      </c>
      <c r="AL26" s="2">
        <f t="shared" si="40"/>
        <v>0</v>
      </c>
      <c r="AM26" s="2">
        <f t="shared" si="40"/>
        <v>1450000</v>
      </c>
      <c r="AN26" s="2">
        <f t="shared" si="40"/>
        <v>0</v>
      </c>
      <c r="AO26" s="2">
        <f t="shared" si="40"/>
        <v>1450000</v>
      </c>
    </row>
    <row r="27" spans="1:41" s="30" customFormat="1" ht="31.5">
      <c r="A27" s="15" t="s">
        <v>146</v>
      </c>
      <c r="B27" s="16" t="s">
        <v>147</v>
      </c>
      <c r="C27" s="3">
        <v>1450000</v>
      </c>
      <c r="D27" s="3">
        <v>0</v>
      </c>
      <c r="E27" s="3">
        <f t="shared" si="9"/>
        <v>1450000</v>
      </c>
      <c r="F27" s="3">
        <v>0</v>
      </c>
      <c r="G27" s="3">
        <f t="shared" si="9"/>
        <v>1450000</v>
      </c>
      <c r="H27" s="3">
        <v>1050000</v>
      </c>
      <c r="I27" s="3">
        <f t="shared" si="9"/>
        <v>2500000</v>
      </c>
      <c r="J27" s="3">
        <v>400000</v>
      </c>
      <c r="K27" s="3">
        <f t="shared" si="9"/>
        <v>2900000</v>
      </c>
      <c r="L27" s="3">
        <v>593020</v>
      </c>
      <c r="M27" s="3">
        <f t="shared" si="9"/>
        <v>3493020</v>
      </c>
      <c r="N27" s="3">
        <v>0</v>
      </c>
      <c r="O27" s="3">
        <f t="shared" si="9"/>
        <v>3493020</v>
      </c>
      <c r="P27" s="3">
        <v>1450000</v>
      </c>
      <c r="Q27" s="3">
        <v>0</v>
      </c>
      <c r="R27" s="3">
        <f t="shared" si="28"/>
        <v>1450000</v>
      </c>
      <c r="S27" s="3">
        <v>0</v>
      </c>
      <c r="T27" s="3">
        <f t="shared" si="29"/>
        <v>1450000</v>
      </c>
      <c r="U27" s="3">
        <v>0</v>
      </c>
      <c r="V27" s="3">
        <f t="shared" si="30"/>
        <v>1450000</v>
      </c>
      <c r="W27" s="3">
        <v>0</v>
      </c>
      <c r="X27" s="3">
        <f t="shared" si="31"/>
        <v>1450000</v>
      </c>
      <c r="Y27" s="3">
        <v>0</v>
      </c>
      <c r="Z27" s="3">
        <f t="shared" si="32"/>
        <v>1450000</v>
      </c>
      <c r="AA27" s="3">
        <v>0</v>
      </c>
      <c r="AB27" s="3">
        <f t="shared" si="33"/>
        <v>1450000</v>
      </c>
      <c r="AC27" s="3">
        <v>1450000</v>
      </c>
      <c r="AD27" s="3">
        <v>0</v>
      </c>
      <c r="AE27" s="3">
        <f t="shared" si="34"/>
        <v>1450000</v>
      </c>
      <c r="AF27" s="3">
        <v>0</v>
      </c>
      <c r="AG27" s="3">
        <f t="shared" si="35"/>
        <v>1450000</v>
      </c>
      <c r="AH27" s="3">
        <v>0</v>
      </c>
      <c r="AI27" s="3">
        <f t="shared" si="36"/>
        <v>1450000</v>
      </c>
      <c r="AJ27" s="3">
        <v>0</v>
      </c>
      <c r="AK27" s="3">
        <f t="shared" si="37"/>
        <v>1450000</v>
      </c>
      <c r="AL27" s="3">
        <v>0</v>
      </c>
      <c r="AM27" s="3">
        <f t="shared" si="38"/>
        <v>1450000</v>
      </c>
      <c r="AN27" s="3">
        <v>0</v>
      </c>
      <c r="AO27" s="3">
        <f t="shared" si="39"/>
        <v>1450000</v>
      </c>
    </row>
    <row r="28" spans="1:41" s="30" customFormat="1" ht="31.5">
      <c r="A28" s="33" t="s">
        <v>148</v>
      </c>
      <c r="B28" s="32" t="s">
        <v>149</v>
      </c>
      <c r="C28" s="2">
        <f>C29</f>
        <v>1900000</v>
      </c>
      <c r="D28" s="2">
        <f t="shared" ref="D28:AO28" si="41">D29</f>
        <v>0</v>
      </c>
      <c r="E28" s="2">
        <f t="shared" si="41"/>
        <v>1900000</v>
      </c>
      <c r="F28" s="2">
        <f t="shared" si="41"/>
        <v>0</v>
      </c>
      <c r="G28" s="2">
        <f t="shared" si="41"/>
        <v>1900000</v>
      </c>
      <c r="H28" s="2">
        <f t="shared" si="41"/>
        <v>550000</v>
      </c>
      <c r="I28" s="2">
        <f t="shared" si="41"/>
        <v>2450000</v>
      </c>
      <c r="J28" s="2">
        <f t="shared" si="41"/>
        <v>-250000</v>
      </c>
      <c r="K28" s="2">
        <f t="shared" si="41"/>
        <v>2200000</v>
      </c>
      <c r="L28" s="2">
        <f t="shared" si="41"/>
        <v>1950000</v>
      </c>
      <c r="M28" s="2">
        <f t="shared" si="41"/>
        <v>4150000</v>
      </c>
      <c r="N28" s="2">
        <f t="shared" si="41"/>
        <v>0</v>
      </c>
      <c r="O28" s="2">
        <f t="shared" si="41"/>
        <v>4150000</v>
      </c>
      <c r="P28" s="2">
        <f t="shared" si="41"/>
        <v>1900000</v>
      </c>
      <c r="Q28" s="2">
        <f t="shared" si="41"/>
        <v>0</v>
      </c>
      <c r="R28" s="2">
        <f t="shared" si="41"/>
        <v>1900000</v>
      </c>
      <c r="S28" s="2">
        <f t="shared" si="41"/>
        <v>0</v>
      </c>
      <c r="T28" s="2">
        <f t="shared" si="41"/>
        <v>1900000</v>
      </c>
      <c r="U28" s="2">
        <f t="shared" si="41"/>
        <v>0</v>
      </c>
      <c r="V28" s="2">
        <f t="shared" si="41"/>
        <v>1900000</v>
      </c>
      <c r="W28" s="2">
        <f t="shared" si="41"/>
        <v>0</v>
      </c>
      <c r="X28" s="2">
        <f t="shared" si="41"/>
        <v>1900000</v>
      </c>
      <c r="Y28" s="2">
        <f t="shared" si="41"/>
        <v>0</v>
      </c>
      <c r="Z28" s="2">
        <f t="shared" si="41"/>
        <v>1900000</v>
      </c>
      <c r="AA28" s="2">
        <f t="shared" si="41"/>
        <v>0</v>
      </c>
      <c r="AB28" s="2">
        <f t="shared" si="41"/>
        <v>1900000</v>
      </c>
      <c r="AC28" s="2">
        <f t="shared" si="41"/>
        <v>1900000</v>
      </c>
      <c r="AD28" s="2">
        <f t="shared" si="41"/>
        <v>0</v>
      </c>
      <c r="AE28" s="2">
        <f t="shared" si="41"/>
        <v>1900000</v>
      </c>
      <c r="AF28" s="2">
        <f t="shared" si="41"/>
        <v>0</v>
      </c>
      <c r="AG28" s="2">
        <f t="shared" si="41"/>
        <v>1900000</v>
      </c>
      <c r="AH28" s="2">
        <f t="shared" si="41"/>
        <v>0</v>
      </c>
      <c r="AI28" s="2">
        <f t="shared" si="41"/>
        <v>1900000</v>
      </c>
      <c r="AJ28" s="2">
        <f t="shared" si="41"/>
        <v>0</v>
      </c>
      <c r="AK28" s="2">
        <f t="shared" si="41"/>
        <v>1900000</v>
      </c>
      <c r="AL28" s="2">
        <f t="shared" si="41"/>
        <v>0</v>
      </c>
      <c r="AM28" s="2">
        <f t="shared" si="41"/>
        <v>1900000</v>
      </c>
      <c r="AN28" s="2">
        <f t="shared" si="41"/>
        <v>0</v>
      </c>
      <c r="AO28" s="2">
        <f t="shared" si="41"/>
        <v>1900000</v>
      </c>
    </row>
    <row r="29" spans="1:41" s="30" customFormat="1" ht="31.5">
      <c r="A29" s="15" t="s">
        <v>150</v>
      </c>
      <c r="B29" s="16" t="s">
        <v>151</v>
      </c>
      <c r="C29" s="3">
        <v>1900000</v>
      </c>
      <c r="D29" s="3">
        <v>0</v>
      </c>
      <c r="E29" s="3">
        <f t="shared" si="9"/>
        <v>1900000</v>
      </c>
      <c r="F29" s="3">
        <v>0</v>
      </c>
      <c r="G29" s="3">
        <f t="shared" si="9"/>
        <v>1900000</v>
      </c>
      <c r="H29" s="3">
        <v>550000</v>
      </c>
      <c r="I29" s="3">
        <f t="shared" si="9"/>
        <v>2450000</v>
      </c>
      <c r="J29" s="3">
        <v>-250000</v>
      </c>
      <c r="K29" s="3">
        <f t="shared" si="9"/>
        <v>2200000</v>
      </c>
      <c r="L29" s="3">
        <v>1950000</v>
      </c>
      <c r="M29" s="3">
        <f t="shared" si="9"/>
        <v>4150000</v>
      </c>
      <c r="N29" s="3">
        <v>0</v>
      </c>
      <c r="O29" s="3">
        <f t="shared" si="9"/>
        <v>4150000</v>
      </c>
      <c r="P29" s="3">
        <v>1900000</v>
      </c>
      <c r="Q29" s="3">
        <v>0</v>
      </c>
      <c r="R29" s="3">
        <f t="shared" si="28"/>
        <v>1900000</v>
      </c>
      <c r="S29" s="3">
        <v>0</v>
      </c>
      <c r="T29" s="3">
        <f t="shared" si="29"/>
        <v>1900000</v>
      </c>
      <c r="U29" s="3">
        <v>0</v>
      </c>
      <c r="V29" s="3">
        <f t="shared" si="30"/>
        <v>1900000</v>
      </c>
      <c r="W29" s="3">
        <v>0</v>
      </c>
      <c r="X29" s="3">
        <f t="shared" si="31"/>
        <v>1900000</v>
      </c>
      <c r="Y29" s="3">
        <v>0</v>
      </c>
      <c r="Z29" s="3">
        <f t="shared" si="32"/>
        <v>1900000</v>
      </c>
      <c r="AA29" s="3">
        <v>0</v>
      </c>
      <c r="AB29" s="3">
        <f t="shared" si="33"/>
        <v>1900000</v>
      </c>
      <c r="AC29" s="3">
        <v>1900000</v>
      </c>
      <c r="AD29" s="3">
        <v>0</v>
      </c>
      <c r="AE29" s="3">
        <f t="shared" si="34"/>
        <v>1900000</v>
      </c>
      <c r="AF29" s="3">
        <v>0</v>
      </c>
      <c r="AG29" s="3">
        <f t="shared" si="35"/>
        <v>1900000</v>
      </c>
      <c r="AH29" s="3">
        <v>0</v>
      </c>
      <c r="AI29" s="3">
        <f t="shared" si="36"/>
        <v>1900000</v>
      </c>
      <c r="AJ29" s="3">
        <v>0</v>
      </c>
      <c r="AK29" s="3">
        <f t="shared" si="37"/>
        <v>1900000</v>
      </c>
      <c r="AL29" s="3">
        <v>0</v>
      </c>
      <c r="AM29" s="3">
        <f t="shared" si="38"/>
        <v>1900000</v>
      </c>
      <c r="AN29" s="3">
        <v>0</v>
      </c>
      <c r="AO29" s="3">
        <f t="shared" si="39"/>
        <v>1900000</v>
      </c>
    </row>
    <row r="30" spans="1:41" s="30" customFormat="1" ht="31.5">
      <c r="A30" s="33" t="s">
        <v>152</v>
      </c>
      <c r="B30" s="32" t="s">
        <v>153</v>
      </c>
      <c r="C30" s="2">
        <f>SUM(C31:C32)</f>
        <v>2337000</v>
      </c>
      <c r="D30" s="2">
        <f t="shared" ref="D30:AO30" si="42">SUM(D31:D32)</f>
        <v>0</v>
      </c>
      <c r="E30" s="2">
        <f t="shared" si="42"/>
        <v>2337000</v>
      </c>
      <c r="F30" s="2">
        <f t="shared" si="42"/>
        <v>0</v>
      </c>
      <c r="G30" s="2">
        <f t="shared" si="42"/>
        <v>2337000</v>
      </c>
      <c r="H30" s="2">
        <f t="shared" si="42"/>
        <v>0</v>
      </c>
      <c r="I30" s="2">
        <f t="shared" si="42"/>
        <v>2337000</v>
      </c>
      <c r="J30" s="2">
        <f t="shared" si="42"/>
        <v>0</v>
      </c>
      <c r="K30" s="2">
        <f t="shared" si="42"/>
        <v>2337000</v>
      </c>
      <c r="L30" s="2">
        <f t="shared" si="42"/>
        <v>1102745</v>
      </c>
      <c r="M30" s="2">
        <f t="shared" si="42"/>
        <v>3439745</v>
      </c>
      <c r="N30" s="2">
        <f t="shared" si="42"/>
        <v>0</v>
      </c>
      <c r="O30" s="2">
        <f t="shared" si="42"/>
        <v>3439745</v>
      </c>
      <c r="P30" s="2">
        <f t="shared" si="42"/>
        <v>1837000</v>
      </c>
      <c r="Q30" s="2">
        <f t="shared" si="42"/>
        <v>0</v>
      </c>
      <c r="R30" s="2">
        <f t="shared" si="42"/>
        <v>1837000</v>
      </c>
      <c r="S30" s="2">
        <f t="shared" si="42"/>
        <v>0</v>
      </c>
      <c r="T30" s="2">
        <f t="shared" si="42"/>
        <v>1837000</v>
      </c>
      <c r="U30" s="2">
        <f t="shared" si="42"/>
        <v>0</v>
      </c>
      <c r="V30" s="2">
        <f t="shared" si="42"/>
        <v>1837000</v>
      </c>
      <c r="W30" s="2">
        <f t="shared" si="42"/>
        <v>0</v>
      </c>
      <c r="X30" s="2">
        <f t="shared" si="42"/>
        <v>1837000</v>
      </c>
      <c r="Y30" s="2">
        <f t="shared" si="42"/>
        <v>0</v>
      </c>
      <c r="Z30" s="2">
        <f t="shared" si="42"/>
        <v>1837000</v>
      </c>
      <c r="AA30" s="2">
        <f t="shared" si="42"/>
        <v>0</v>
      </c>
      <c r="AB30" s="2">
        <f t="shared" si="42"/>
        <v>1837000</v>
      </c>
      <c r="AC30" s="2">
        <f t="shared" si="42"/>
        <v>1837000</v>
      </c>
      <c r="AD30" s="2">
        <f t="shared" si="42"/>
        <v>0</v>
      </c>
      <c r="AE30" s="2">
        <f t="shared" si="42"/>
        <v>1837000</v>
      </c>
      <c r="AF30" s="2">
        <f t="shared" si="42"/>
        <v>0</v>
      </c>
      <c r="AG30" s="2">
        <f t="shared" si="42"/>
        <v>1837000</v>
      </c>
      <c r="AH30" s="2">
        <f t="shared" si="42"/>
        <v>0</v>
      </c>
      <c r="AI30" s="2">
        <f t="shared" si="42"/>
        <v>1837000</v>
      </c>
      <c r="AJ30" s="2">
        <f t="shared" si="42"/>
        <v>0</v>
      </c>
      <c r="AK30" s="2">
        <f t="shared" si="42"/>
        <v>1837000</v>
      </c>
      <c r="AL30" s="2">
        <f t="shared" si="42"/>
        <v>0</v>
      </c>
      <c r="AM30" s="2">
        <f t="shared" si="42"/>
        <v>1837000</v>
      </c>
      <c r="AN30" s="2">
        <f t="shared" si="42"/>
        <v>0</v>
      </c>
      <c r="AO30" s="2">
        <f t="shared" si="42"/>
        <v>1837000</v>
      </c>
    </row>
    <row r="31" spans="1:41" s="30" customFormat="1" ht="126">
      <c r="A31" s="15" t="s">
        <v>154</v>
      </c>
      <c r="B31" s="16" t="s">
        <v>155</v>
      </c>
      <c r="C31" s="3">
        <v>837000</v>
      </c>
      <c r="D31" s="3">
        <v>0</v>
      </c>
      <c r="E31" s="3">
        <f t="shared" si="9"/>
        <v>837000</v>
      </c>
      <c r="F31" s="3">
        <v>0</v>
      </c>
      <c r="G31" s="3">
        <f t="shared" si="9"/>
        <v>837000</v>
      </c>
      <c r="H31" s="3"/>
      <c r="I31" s="3">
        <f t="shared" si="9"/>
        <v>837000</v>
      </c>
      <c r="J31" s="3">
        <v>0</v>
      </c>
      <c r="K31" s="3">
        <f t="shared" si="9"/>
        <v>837000</v>
      </c>
      <c r="L31" s="3">
        <v>202745</v>
      </c>
      <c r="M31" s="3">
        <f t="shared" si="9"/>
        <v>1039745</v>
      </c>
      <c r="N31" s="3">
        <v>0</v>
      </c>
      <c r="O31" s="3">
        <f t="shared" si="9"/>
        <v>1039745</v>
      </c>
      <c r="P31" s="3">
        <v>837000</v>
      </c>
      <c r="Q31" s="3">
        <v>0</v>
      </c>
      <c r="R31" s="3">
        <f t="shared" si="28"/>
        <v>837000</v>
      </c>
      <c r="S31" s="3">
        <v>0</v>
      </c>
      <c r="T31" s="3">
        <f t="shared" si="29"/>
        <v>837000</v>
      </c>
      <c r="U31" s="3">
        <v>0</v>
      </c>
      <c r="V31" s="3">
        <f t="shared" si="30"/>
        <v>837000</v>
      </c>
      <c r="W31" s="3">
        <v>0</v>
      </c>
      <c r="X31" s="3">
        <f t="shared" si="31"/>
        <v>837000</v>
      </c>
      <c r="Y31" s="3">
        <v>0</v>
      </c>
      <c r="Z31" s="3">
        <f t="shared" si="32"/>
        <v>837000</v>
      </c>
      <c r="AA31" s="3">
        <v>0</v>
      </c>
      <c r="AB31" s="3">
        <f t="shared" si="33"/>
        <v>837000</v>
      </c>
      <c r="AC31" s="3">
        <v>837000</v>
      </c>
      <c r="AD31" s="3">
        <v>0</v>
      </c>
      <c r="AE31" s="3">
        <f t="shared" si="34"/>
        <v>837000</v>
      </c>
      <c r="AF31" s="3">
        <v>0</v>
      </c>
      <c r="AG31" s="3">
        <f t="shared" si="35"/>
        <v>837000</v>
      </c>
      <c r="AH31" s="3">
        <v>0</v>
      </c>
      <c r="AI31" s="3">
        <f t="shared" si="36"/>
        <v>837000</v>
      </c>
      <c r="AJ31" s="3">
        <v>0</v>
      </c>
      <c r="AK31" s="3">
        <f t="shared" si="37"/>
        <v>837000</v>
      </c>
      <c r="AL31" s="3">
        <v>0</v>
      </c>
      <c r="AM31" s="3">
        <f t="shared" si="38"/>
        <v>837000</v>
      </c>
      <c r="AN31" s="3">
        <v>0</v>
      </c>
      <c r="AO31" s="3">
        <f t="shared" si="39"/>
        <v>837000</v>
      </c>
    </row>
    <row r="32" spans="1:41" s="30" customFormat="1" ht="63">
      <c r="A32" s="15" t="s">
        <v>156</v>
      </c>
      <c r="B32" s="16" t="s">
        <v>157</v>
      </c>
      <c r="C32" s="3">
        <v>1500000</v>
      </c>
      <c r="D32" s="3">
        <v>0</v>
      </c>
      <c r="E32" s="3">
        <f t="shared" si="9"/>
        <v>1500000</v>
      </c>
      <c r="F32" s="3">
        <v>0</v>
      </c>
      <c r="G32" s="3">
        <f t="shared" si="9"/>
        <v>1500000</v>
      </c>
      <c r="H32" s="3">
        <v>0</v>
      </c>
      <c r="I32" s="3">
        <f t="shared" si="9"/>
        <v>1500000</v>
      </c>
      <c r="J32" s="3">
        <v>0</v>
      </c>
      <c r="K32" s="3">
        <f t="shared" si="9"/>
        <v>1500000</v>
      </c>
      <c r="L32" s="3">
        <v>900000</v>
      </c>
      <c r="M32" s="3">
        <f t="shared" si="9"/>
        <v>2400000</v>
      </c>
      <c r="N32" s="3">
        <v>0</v>
      </c>
      <c r="O32" s="3">
        <f t="shared" si="9"/>
        <v>2400000</v>
      </c>
      <c r="P32" s="3">
        <v>1000000</v>
      </c>
      <c r="Q32" s="3">
        <v>0</v>
      </c>
      <c r="R32" s="3">
        <f t="shared" si="28"/>
        <v>1000000</v>
      </c>
      <c r="S32" s="3">
        <v>0</v>
      </c>
      <c r="T32" s="3">
        <f t="shared" si="29"/>
        <v>1000000</v>
      </c>
      <c r="U32" s="3">
        <v>0</v>
      </c>
      <c r="V32" s="3">
        <f t="shared" si="30"/>
        <v>1000000</v>
      </c>
      <c r="W32" s="3">
        <v>0</v>
      </c>
      <c r="X32" s="3">
        <f t="shared" si="31"/>
        <v>1000000</v>
      </c>
      <c r="Y32" s="3">
        <v>0</v>
      </c>
      <c r="Z32" s="3">
        <f t="shared" si="32"/>
        <v>1000000</v>
      </c>
      <c r="AA32" s="3">
        <v>0</v>
      </c>
      <c r="AB32" s="3">
        <f t="shared" si="33"/>
        <v>1000000</v>
      </c>
      <c r="AC32" s="3">
        <v>1000000</v>
      </c>
      <c r="AD32" s="3">
        <v>0</v>
      </c>
      <c r="AE32" s="3">
        <f t="shared" si="34"/>
        <v>1000000</v>
      </c>
      <c r="AF32" s="3">
        <v>0</v>
      </c>
      <c r="AG32" s="3">
        <f t="shared" si="35"/>
        <v>1000000</v>
      </c>
      <c r="AH32" s="3">
        <v>0</v>
      </c>
      <c r="AI32" s="3">
        <f t="shared" si="36"/>
        <v>1000000</v>
      </c>
      <c r="AJ32" s="3">
        <v>0</v>
      </c>
      <c r="AK32" s="3">
        <f t="shared" si="37"/>
        <v>1000000</v>
      </c>
      <c r="AL32" s="3">
        <v>0</v>
      </c>
      <c r="AM32" s="3">
        <f t="shared" si="38"/>
        <v>1000000</v>
      </c>
      <c r="AN32" s="3">
        <v>0</v>
      </c>
      <c r="AO32" s="3">
        <f t="shared" si="39"/>
        <v>1000000</v>
      </c>
    </row>
    <row r="33" spans="1:41" s="30" customFormat="1">
      <c r="A33" s="33" t="s">
        <v>158</v>
      </c>
      <c r="B33" s="32" t="s">
        <v>159</v>
      </c>
      <c r="C33" s="2">
        <v>2200000</v>
      </c>
      <c r="D33" s="3">
        <v>0</v>
      </c>
      <c r="E33" s="2">
        <f t="shared" si="9"/>
        <v>2200000</v>
      </c>
      <c r="F33" s="2">
        <v>17491609.789999999</v>
      </c>
      <c r="G33" s="2">
        <f t="shared" si="9"/>
        <v>19691609.789999999</v>
      </c>
      <c r="H33" s="2">
        <v>0</v>
      </c>
      <c r="I33" s="2">
        <f t="shared" si="9"/>
        <v>19691609.789999999</v>
      </c>
      <c r="J33" s="2">
        <v>-4184609.79</v>
      </c>
      <c r="K33" s="2">
        <f t="shared" si="9"/>
        <v>15507000</v>
      </c>
      <c r="L33" s="2">
        <v>493000</v>
      </c>
      <c r="M33" s="2">
        <f t="shared" si="9"/>
        <v>16000000</v>
      </c>
      <c r="N33" s="2">
        <v>0</v>
      </c>
      <c r="O33" s="2">
        <f t="shared" si="9"/>
        <v>16000000</v>
      </c>
      <c r="P33" s="2">
        <v>2200000</v>
      </c>
      <c r="Q33" s="2">
        <v>0</v>
      </c>
      <c r="R33" s="2">
        <f t="shared" si="28"/>
        <v>2200000</v>
      </c>
      <c r="S33" s="2">
        <v>0</v>
      </c>
      <c r="T33" s="2">
        <f t="shared" si="29"/>
        <v>2200000</v>
      </c>
      <c r="U33" s="2">
        <v>0</v>
      </c>
      <c r="V33" s="2">
        <f t="shared" si="30"/>
        <v>2200000</v>
      </c>
      <c r="W33" s="2">
        <v>0</v>
      </c>
      <c r="X33" s="2">
        <f t="shared" si="31"/>
        <v>2200000</v>
      </c>
      <c r="Y33" s="2">
        <v>0</v>
      </c>
      <c r="Z33" s="2">
        <f t="shared" si="32"/>
        <v>2200000</v>
      </c>
      <c r="AA33" s="2">
        <v>0</v>
      </c>
      <c r="AB33" s="2">
        <f t="shared" si="33"/>
        <v>2200000</v>
      </c>
      <c r="AC33" s="2">
        <v>2200000</v>
      </c>
      <c r="AD33" s="2">
        <v>0</v>
      </c>
      <c r="AE33" s="2">
        <f t="shared" si="34"/>
        <v>2200000</v>
      </c>
      <c r="AF33" s="2">
        <v>0</v>
      </c>
      <c r="AG33" s="2">
        <f t="shared" si="35"/>
        <v>2200000</v>
      </c>
      <c r="AH33" s="2">
        <v>0</v>
      </c>
      <c r="AI33" s="2">
        <f t="shared" si="36"/>
        <v>2200000</v>
      </c>
      <c r="AJ33" s="2">
        <v>0</v>
      </c>
      <c r="AK33" s="2">
        <f t="shared" si="37"/>
        <v>2200000</v>
      </c>
      <c r="AL33" s="2">
        <v>0</v>
      </c>
      <c r="AM33" s="2">
        <f t="shared" si="38"/>
        <v>2200000</v>
      </c>
      <c r="AN33" s="2">
        <v>0</v>
      </c>
      <c r="AO33" s="2">
        <f t="shared" si="39"/>
        <v>2200000</v>
      </c>
    </row>
    <row r="34" spans="1:41" s="30" customFormat="1">
      <c r="A34" s="33" t="s">
        <v>160</v>
      </c>
      <c r="B34" s="32" t="s">
        <v>161</v>
      </c>
      <c r="C34" s="2">
        <f>C35</f>
        <v>1000000</v>
      </c>
      <c r="D34" s="2">
        <f t="shared" ref="D34:AO34" si="43">D35</f>
        <v>0</v>
      </c>
      <c r="E34" s="2">
        <f t="shared" si="43"/>
        <v>1000000</v>
      </c>
      <c r="F34" s="2">
        <f t="shared" si="43"/>
        <v>0</v>
      </c>
      <c r="G34" s="2">
        <f t="shared" si="43"/>
        <v>1000000</v>
      </c>
      <c r="H34" s="2">
        <f t="shared" si="43"/>
        <v>0</v>
      </c>
      <c r="I34" s="2">
        <f t="shared" si="43"/>
        <v>1000000</v>
      </c>
      <c r="J34" s="2">
        <f t="shared" si="43"/>
        <v>0</v>
      </c>
      <c r="K34" s="2">
        <f t="shared" si="43"/>
        <v>1000000</v>
      </c>
      <c r="L34" s="2">
        <f t="shared" si="43"/>
        <v>64904</v>
      </c>
      <c r="M34" s="2">
        <f t="shared" si="43"/>
        <v>1064904</v>
      </c>
      <c r="N34" s="2">
        <f t="shared" si="43"/>
        <v>0</v>
      </c>
      <c r="O34" s="2">
        <f t="shared" si="43"/>
        <v>1064904</v>
      </c>
      <c r="P34" s="2">
        <f t="shared" si="43"/>
        <v>1000000</v>
      </c>
      <c r="Q34" s="2">
        <f t="shared" si="43"/>
        <v>0</v>
      </c>
      <c r="R34" s="2">
        <f t="shared" si="43"/>
        <v>1000000</v>
      </c>
      <c r="S34" s="2">
        <f t="shared" si="43"/>
        <v>0</v>
      </c>
      <c r="T34" s="2">
        <f t="shared" si="43"/>
        <v>1000000</v>
      </c>
      <c r="U34" s="2">
        <f t="shared" si="43"/>
        <v>0</v>
      </c>
      <c r="V34" s="2">
        <f t="shared" si="43"/>
        <v>1000000</v>
      </c>
      <c r="W34" s="2">
        <f t="shared" si="43"/>
        <v>0</v>
      </c>
      <c r="X34" s="2">
        <f t="shared" si="43"/>
        <v>1000000</v>
      </c>
      <c r="Y34" s="2">
        <f t="shared" si="43"/>
        <v>0</v>
      </c>
      <c r="Z34" s="2">
        <f t="shared" si="43"/>
        <v>1000000</v>
      </c>
      <c r="AA34" s="2">
        <f t="shared" si="43"/>
        <v>0</v>
      </c>
      <c r="AB34" s="2">
        <f t="shared" si="43"/>
        <v>1000000</v>
      </c>
      <c r="AC34" s="2">
        <f t="shared" si="43"/>
        <v>1000000</v>
      </c>
      <c r="AD34" s="2">
        <f t="shared" si="43"/>
        <v>0</v>
      </c>
      <c r="AE34" s="2">
        <f t="shared" si="43"/>
        <v>1000000</v>
      </c>
      <c r="AF34" s="2">
        <f t="shared" si="43"/>
        <v>0</v>
      </c>
      <c r="AG34" s="2">
        <f t="shared" si="43"/>
        <v>1000000</v>
      </c>
      <c r="AH34" s="2">
        <f t="shared" si="43"/>
        <v>0</v>
      </c>
      <c r="AI34" s="2">
        <f t="shared" si="43"/>
        <v>1000000</v>
      </c>
      <c r="AJ34" s="2">
        <f t="shared" si="43"/>
        <v>0</v>
      </c>
      <c r="AK34" s="2">
        <f t="shared" si="43"/>
        <v>1000000</v>
      </c>
      <c r="AL34" s="2">
        <f t="shared" si="43"/>
        <v>0</v>
      </c>
      <c r="AM34" s="2">
        <f t="shared" si="43"/>
        <v>1000000</v>
      </c>
      <c r="AN34" s="2">
        <f t="shared" si="43"/>
        <v>0</v>
      </c>
      <c r="AO34" s="2">
        <f t="shared" si="43"/>
        <v>1000000</v>
      </c>
    </row>
    <row r="35" spans="1:41" s="30" customFormat="1" ht="31.5">
      <c r="A35" s="15" t="s">
        <v>162</v>
      </c>
      <c r="B35" s="16" t="s">
        <v>163</v>
      </c>
      <c r="C35" s="3">
        <v>1000000</v>
      </c>
      <c r="D35" s="3">
        <v>0</v>
      </c>
      <c r="E35" s="3">
        <f t="shared" si="9"/>
        <v>1000000</v>
      </c>
      <c r="F35" s="3">
        <v>0</v>
      </c>
      <c r="G35" s="3">
        <f t="shared" si="9"/>
        <v>1000000</v>
      </c>
      <c r="H35" s="3">
        <v>0</v>
      </c>
      <c r="I35" s="3">
        <f t="shared" si="9"/>
        <v>1000000</v>
      </c>
      <c r="J35" s="3">
        <v>0</v>
      </c>
      <c r="K35" s="3">
        <f t="shared" si="9"/>
        <v>1000000</v>
      </c>
      <c r="L35" s="3">
        <v>64904</v>
      </c>
      <c r="M35" s="3">
        <f t="shared" si="9"/>
        <v>1064904</v>
      </c>
      <c r="N35" s="3">
        <v>0</v>
      </c>
      <c r="O35" s="3">
        <f t="shared" si="9"/>
        <v>1064904</v>
      </c>
      <c r="P35" s="3">
        <v>1000000</v>
      </c>
      <c r="Q35" s="3">
        <v>0</v>
      </c>
      <c r="R35" s="3">
        <f t="shared" si="28"/>
        <v>1000000</v>
      </c>
      <c r="S35" s="3">
        <v>0</v>
      </c>
      <c r="T35" s="3">
        <f t="shared" si="29"/>
        <v>1000000</v>
      </c>
      <c r="U35" s="3">
        <v>0</v>
      </c>
      <c r="V35" s="3">
        <f t="shared" si="30"/>
        <v>1000000</v>
      </c>
      <c r="W35" s="3">
        <v>0</v>
      </c>
      <c r="X35" s="3">
        <f t="shared" si="31"/>
        <v>1000000</v>
      </c>
      <c r="Y35" s="3">
        <v>0</v>
      </c>
      <c r="Z35" s="3">
        <f t="shared" si="32"/>
        <v>1000000</v>
      </c>
      <c r="AA35" s="3">
        <v>0</v>
      </c>
      <c r="AB35" s="3">
        <f t="shared" si="33"/>
        <v>1000000</v>
      </c>
      <c r="AC35" s="3">
        <v>1000000</v>
      </c>
      <c r="AD35" s="3">
        <v>0</v>
      </c>
      <c r="AE35" s="3">
        <f t="shared" si="34"/>
        <v>1000000</v>
      </c>
      <c r="AF35" s="3">
        <v>0</v>
      </c>
      <c r="AG35" s="3">
        <f t="shared" si="35"/>
        <v>1000000</v>
      </c>
      <c r="AH35" s="3">
        <v>0</v>
      </c>
      <c r="AI35" s="3">
        <f t="shared" si="36"/>
        <v>1000000</v>
      </c>
      <c r="AJ35" s="3">
        <v>0</v>
      </c>
      <c r="AK35" s="3">
        <f t="shared" si="37"/>
        <v>1000000</v>
      </c>
      <c r="AL35" s="3">
        <v>0</v>
      </c>
      <c r="AM35" s="3">
        <f t="shared" si="38"/>
        <v>1000000</v>
      </c>
      <c r="AN35" s="3">
        <v>0</v>
      </c>
      <c r="AO35" s="3">
        <f t="shared" si="39"/>
        <v>1000000</v>
      </c>
    </row>
    <row r="36" spans="1:41" s="13" customFormat="1">
      <c r="A36" s="17" t="s">
        <v>110</v>
      </c>
      <c r="B36" s="35" t="s">
        <v>179</v>
      </c>
      <c r="C36" s="2">
        <f>C37</f>
        <v>937048616.92999995</v>
      </c>
      <c r="D36" s="2">
        <f t="shared" ref="D36:AO36" si="44">D37</f>
        <v>29007587.770000003</v>
      </c>
      <c r="E36" s="2">
        <f t="shared" si="44"/>
        <v>966056204.69999993</v>
      </c>
      <c r="F36" s="2">
        <f t="shared" si="44"/>
        <v>0</v>
      </c>
      <c r="G36" s="2">
        <f t="shared" si="44"/>
        <v>966056204.69999993</v>
      </c>
      <c r="H36" s="2">
        <f t="shared" si="44"/>
        <v>139907.4</v>
      </c>
      <c r="I36" s="2">
        <f t="shared" si="44"/>
        <v>966196112.0999999</v>
      </c>
      <c r="J36" s="2">
        <f t="shared" si="44"/>
        <v>9499163</v>
      </c>
      <c r="K36" s="2">
        <f t="shared" si="44"/>
        <v>975695275.0999999</v>
      </c>
      <c r="L36" s="2">
        <f t="shared" si="44"/>
        <v>159982796.00999999</v>
      </c>
      <c r="M36" s="2">
        <f t="shared" si="44"/>
        <v>1135678071.1099999</v>
      </c>
      <c r="N36" s="2">
        <f t="shared" si="44"/>
        <v>0</v>
      </c>
      <c r="O36" s="2">
        <f t="shared" si="44"/>
        <v>1135678071.1099999</v>
      </c>
      <c r="P36" s="2">
        <f>P37</f>
        <v>801785911.99000001</v>
      </c>
      <c r="Q36" s="2">
        <f t="shared" si="44"/>
        <v>0</v>
      </c>
      <c r="R36" s="2">
        <f t="shared" si="44"/>
        <v>801785911.99000001</v>
      </c>
      <c r="S36" s="2">
        <f t="shared" si="44"/>
        <v>0</v>
      </c>
      <c r="T36" s="2">
        <f t="shared" si="44"/>
        <v>801785911.99000001</v>
      </c>
      <c r="U36" s="2">
        <f t="shared" si="44"/>
        <v>0</v>
      </c>
      <c r="V36" s="2">
        <f t="shared" si="44"/>
        <v>801785911.99000001</v>
      </c>
      <c r="W36" s="2">
        <f t="shared" si="44"/>
        <v>0</v>
      </c>
      <c r="X36" s="2">
        <f t="shared" si="44"/>
        <v>801785911.99000001</v>
      </c>
      <c r="Y36" s="2">
        <f t="shared" si="44"/>
        <v>921014.9</v>
      </c>
      <c r="Z36" s="2">
        <f t="shared" si="44"/>
        <v>802706926.88999999</v>
      </c>
      <c r="AA36" s="2">
        <f t="shared" si="44"/>
        <v>0</v>
      </c>
      <c r="AB36" s="2">
        <f t="shared" si="44"/>
        <v>802706926.88999999</v>
      </c>
      <c r="AC36" s="2">
        <f>AC37</f>
        <v>867856688.2299999</v>
      </c>
      <c r="AD36" s="2">
        <f t="shared" si="44"/>
        <v>0</v>
      </c>
      <c r="AE36" s="2">
        <f t="shared" si="44"/>
        <v>867856688.2299999</v>
      </c>
      <c r="AF36" s="2">
        <f t="shared" si="44"/>
        <v>0</v>
      </c>
      <c r="AG36" s="2">
        <f t="shared" si="44"/>
        <v>867856688.2299999</v>
      </c>
      <c r="AH36" s="2">
        <f t="shared" si="44"/>
        <v>0</v>
      </c>
      <c r="AI36" s="2">
        <f t="shared" si="44"/>
        <v>867856688.2299999</v>
      </c>
      <c r="AJ36" s="2">
        <f t="shared" si="44"/>
        <v>0</v>
      </c>
      <c r="AK36" s="2">
        <f t="shared" si="44"/>
        <v>867856688.2299999</v>
      </c>
      <c r="AL36" s="2">
        <f t="shared" si="44"/>
        <v>921278.9</v>
      </c>
      <c r="AM36" s="2">
        <f t="shared" si="44"/>
        <v>868777967.12999988</v>
      </c>
      <c r="AN36" s="2">
        <f t="shared" si="44"/>
        <v>0</v>
      </c>
      <c r="AO36" s="2">
        <f t="shared" si="44"/>
        <v>868777967.12999988</v>
      </c>
    </row>
    <row r="37" spans="1:41" s="13" customFormat="1" ht="47.25">
      <c r="A37" s="17" t="s">
        <v>47</v>
      </c>
      <c r="B37" s="18" t="s">
        <v>180</v>
      </c>
      <c r="C37" s="2">
        <f t="shared" ref="C37:AO37" si="45">C38+C42+C56+C67</f>
        <v>937048616.92999995</v>
      </c>
      <c r="D37" s="2">
        <f t="shared" si="45"/>
        <v>29007587.770000003</v>
      </c>
      <c r="E37" s="2">
        <f t="shared" si="45"/>
        <v>966056204.69999993</v>
      </c>
      <c r="F37" s="2">
        <f t="shared" si="45"/>
        <v>0</v>
      </c>
      <c r="G37" s="2">
        <f t="shared" si="45"/>
        <v>966056204.69999993</v>
      </c>
      <c r="H37" s="2">
        <f t="shared" si="45"/>
        <v>139907.4</v>
      </c>
      <c r="I37" s="2">
        <f t="shared" si="45"/>
        <v>966196112.0999999</v>
      </c>
      <c r="J37" s="2">
        <f t="shared" si="45"/>
        <v>9499163</v>
      </c>
      <c r="K37" s="2">
        <f t="shared" si="45"/>
        <v>975695275.0999999</v>
      </c>
      <c r="L37" s="2">
        <f t="shared" si="45"/>
        <v>159982796.00999999</v>
      </c>
      <c r="M37" s="2">
        <f t="shared" si="45"/>
        <v>1135678071.1099999</v>
      </c>
      <c r="N37" s="2">
        <f t="shared" si="45"/>
        <v>0</v>
      </c>
      <c r="O37" s="2">
        <f t="shared" si="45"/>
        <v>1135678071.1099999</v>
      </c>
      <c r="P37" s="2">
        <f t="shared" si="45"/>
        <v>801785911.99000001</v>
      </c>
      <c r="Q37" s="2">
        <f t="shared" si="45"/>
        <v>0</v>
      </c>
      <c r="R37" s="2">
        <f t="shared" si="45"/>
        <v>801785911.99000001</v>
      </c>
      <c r="S37" s="2">
        <f t="shared" si="45"/>
        <v>0</v>
      </c>
      <c r="T37" s="2">
        <f t="shared" si="45"/>
        <v>801785911.99000001</v>
      </c>
      <c r="U37" s="2">
        <f t="shared" si="45"/>
        <v>0</v>
      </c>
      <c r="V37" s="2">
        <f t="shared" si="45"/>
        <v>801785911.99000001</v>
      </c>
      <c r="W37" s="2">
        <f t="shared" si="45"/>
        <v>0</v>
      </c>
      <c r="X37" s="2">
        <f t="shared" si="45"/>
        <v>801785911.99000001</v>
      </c>
      <c r="Y37" s="2">
        <f t="shared" si="45"/>
        <v>921014.9</v>
      </c>
      <c r="Z37" s="2">
        <f t="shared" si="45"/>
        <v>802706926.88999999</v>
      </c>
      <c r="AA37" s="2">
        <f t="shared" si="45"/>
        <v>0</v>
      </c>
      <c r="AB37" s="2">
        <f t="shared" si="45"/>
        <v>802706926.88999999</v>
      </c>
      <c r="AC37" s="2">
        <f t="shared" si="45"/>
        <v>867856688.2299999</v>
      </c>
      <c r="AD37" s="2">
        <f t="shared" si="45"/>
        <v>0</v>
      </c>
      <c r="AE37" s="2">
        <f t="shared" si="45"/>
        <v>867856688.2299999</v>
      </c>
      <c r="AF37" s="2">
        <f t="shared" si="45"/>
        <v>0</v>
      </c>
      <c r="AG37" s="2">
        <f t="shared" si="45"/>
        <v>867856688.2299999</v>
      </c>
      <c r="AH37" s="2">
        <f t="shared" si="45"/>
        <v>0</v>
      </c>
      <c r="AI37" s="2">
        <f t="shared" si="45"/>
        <v>867856688.2299999</v>
      </c>
      <c r="AJ37" s="2">
        <f t="shared" si="45"/>
        <v>0</v>
      </c>
      <c r="AK37" s="2">
        <f t="shared" si="45"/>
        <v>867856688.2299999</v>
      </c>
      <c r="AL37" s="2">
        <f t="shared" si="45"/>
        <v>921278.9</v>
      </c>
      <c r="AM37" s="2">
        <f t="shared" si="45"/>
        <v>868777967.12999988</v>
      </c>
      <c r="AN37" s="2">
        <f t="shared" si="45"/>
        <v>0</v>
      </c>
      <c r="AO37" s="2">
        <f t="shared" si="45"/>
        <v>868777967.12999988</v>
      </c>
    </row>
    <row r="38" spans="1:41" s="13" customFormat="1" ht="31.5" hidden="1">
      <c r="A38" s="17" t="s">
        <v>60</v>
      </c>
      <c r="B38" s="18" t="s">
        <v>59</v>
      </c>
      <c r="C38" s="2">
        <f>SUM(C39:C41)</f>
        <v>0</v>
      </c>
      <c r="D38" s="2">
        <f>SUM(D39:D41)</f>
        <v>0</v>
      </c>
      <c r="E38" s="2">
        <f t="shared" ref="E38:M38" si="46">SUM(E39:E41)</f>
        <v>0</v>
      </c>
      <c r="F38" s="2">
        <f t="shared" si="46"/>
        <v>0</v>
      </c>
      <c r="G38" s="2">
        <f t="shared" si="46"/>
        <v>0</v>
      </c>
      <c r="H38" s="2">
        <f t="shared" si="46"/>
        <v>0</v>
      </c>
      <c r="I38" s="2">
        <f t="shared" si="46"/>
        <v>0</v>
      </c>
      <c r="J38" s="2">
        <f t="shared" ref="J38:K38" si="47">SUM(J39:J41)</f>
        <v>0</v>
      </c>
      <c r="K38" s="2">
        <f t="shared" si="47"/>
        <v>0</v>
      </c>
      <c r="L38" s="2">
        <f t="shared" si="46"/>
        <v>0</v>
      </c>
      <c r="M38" s="2">
        <f t="shared" si="46"/>
        <v>0</v>
      </c>
      <c r="N38" s="2">
        <f t="shared" ref="N38:O38" si="48">SUM(N39:N41)</f>
        <v>0</v>
      </c>
      <c r="O38" s="2">
        <f t="shared" si="48"/>
        <v>0</v>
      </c>
      <c r="P38" s="2">
        <f>SUM(P39:P41)</f>
        <v>0</v>
      </c>
      <c r="Q38" s="2">
        <f>SUM(Q39:Q41)</f>
        <v>0</v>
      </c>
      <c r="R38" s="2">
        <f t="shared" ref="R38:AB38" si="49">SUM(R39:R41)</f>
        <v>0</v>
      </c>
      <c r="S38" s="2">
        <f t="shared" si="49"/>
        <v>0</v>
      </c>
      <c r="T38" s="2">
        <f t="shared" si="49"/>
        <v>0</v>
      </c>
      <c r="U38" s="2">
        <f t="shared" si="49"/>
        <v>0</v>
      </c>
      <c r="V38" s="2">
        <f t="shared" si="49"/>
        <v>0</v>
      </c>
      <c r="W38" s="2">
        <f t="shared" si="49"/>
        <v>0</v>
      </c>
      <c r="X38" s="2">
        <f t="shared" si="49"/>
        <v>0</v>
      </c>
      <c r="Y38" s="2">
        <f t="shared" si="49"/>
        <v>0</v>
      </c>
      <c r="Z38" s="2">
        <f t="shared" si="49"/>
        <v>0</v>
      </c>
      <c r="AA38" s="2">
        <f t="shared" si="49"/>
        <v>0</v>
      </c>
      <c r="AB38" s="2">
        <f t="shared" si="49"/>
        <v>0</v>
      </c>
      <c r="AC38" s="2">
        <f>SUM(AC39:AC41)</f>
        <v>0</v>
      </c>
      <c r="AD38" s="2">
        <f>SUM(AD39:AD41)</f>
        <v>0</v>
      </c>
      <c r="AE38" s="2">
        <f t="shared" ref="AE38:AO38" si="50">SUM(AE39:AE41)</f>
        <v>0</v>
      </c>
      <c r="AF38" s="2">
        <f t="shared" si="50"/>
        <v>0</v>
      </c>
      <c r="AG38" s="2">
        <f t="shared" si="50"/>
        <v>0</v>
      </c>
      <c r="AH38" s="2">
        <f t="shared" si="50"/>
        <v>0</v>
      </c>
      <c r="AI38" s="2">
        <f t="shared" si="50"/>
        <v>0</v>
      </c>
      <c r="AJ38" s="2">
        <f t="shared" si="50"/>
        <v>0</v>
      </c>
      <c r="AK38" s="2">
        <f t="shared" si="50"/>
        <v>0</v>
      </c>
      <c r="AL38" s="2">
        <f t="shared" si="50"/>
        <v>0</v>
      </c>
      <c r="AM38" s="2">
        <f t="shared" si="50"/>
        <v>0</v>
      </c>
      <c r="AN38" s="2">
        <f t="shared" si="50"/>
        <v>0</v>
      </c>
      <c r="AO38" s="2">
        <f t="shared" si="50"/>
        <v>0</v>
      </c>
    </row>
    <row r="39" spans="1:41" s="8" customFormat="1" ht="47.25" hidden="1" customHeight="1">
      <c r="A39" s="19" t="s">
        <v>184</v>
      </c>
      <c r="B39" s="20" t="s">
        <v>185</v>
      </c>
      <c r="C39" s="3">
        <v>0</v>
      </c>
      <c r="D39" s="3">
        <v>0</v>
      </c>
      <c r="E39" s="3">
        <f>C39+D39</f>
        <v>0</v>
      </c>
      <c r="F39" s="3">
        <v>0</v>
      </c>
      <c r="G39" s="3">
        <f>E39+F39</f>
        <v>0</v>
      </c>
      <c r="H39" s="3">
        <v>0</v>
      </c>
      <c r="I39" s="3">
        <f>G39+H39</f>
        <v>0</v>
      </c>
      <c r="J39" s="3">
        <v>0</v>
      </c>
      <c r="K39" s="3">
        <f>I39+J39</f>
        <v>0</v>
      </c>
      <c r="L39" s="3">
        <v>0</v>
      </c>
      <c r="M39" s="3">
        <f>K39+L39</f>
        <v>0</v>
      </c>
      <c r="N39" s="3">
        <v>0</v>
      </c>
      <c r="O39" s="3">
        <f>M39+N39</f>
        <v>0</v>
      </c>
      <c r="P39" s="3">
        <v>0</v>
      </c>
      <c r="Q39" s="3">
        <v>0</v>
      </c>
      <c r="R39" s="3">
        <f>P39+Q39</f>
        <v>0</v>
      </c>
      <c r="S39" s="3">
        <v>0</v>
      </c>
      <c r="T39" s="3">
        <f>R39+S39</f>
        <v>0</v>
      </c>
      <c r="U39" s="3">
        <v>0</v>
      </c>
      <c r="V39" s="3">
        <f>T39+U39</f>
        <v>0</v>
      </c>
      <c r="W39" s="3">
        <v>0</v>
      </c>
      <c r="X39" s="3">
        <f>V39+W39</f>
        <v>0</v>
      </c>
      <c r="Y39" s="3">
        <v>0</v>
      </c>
      <c r="Z39" s="3">
        <f>X39+Y39</f>
        <v>0</v>
      </c>
      <c r="AA39" s="3">
        <v>0</v>
      </c>
      <c r="AB39" s="3">
        <f>Z39+AA39</f>
        <v>0</v>
      </c>
      <c r="AC39" s="3">
        <v>0</v>
      </c>
      <c r="AD39" s="3">
        <v>0</v>
      </c>
      <c r="AE39" s="3">
        <f>AC39+AD39</f>
        <v>0</v>
      </c>
      <c r="AF39" s="3">
        <v>0</v>
      </c>
      <c r="AG39" s="3">
        <f>AE39+AF39</f>
        <v>0</v>
      </c>
      <c r="AH39" s="3">
        <v>0</v>
      </c>
      <c r="AI39" s="3">
        <f>AG39+AH39</f>
        <v>0</v>
      </c>
      <c r="AJ39" s="3">
        <v>0</v>
      </c>
      <c r="AK39" s="3">
        <f>AI39+AJ39</f>
        <v>0</v>
      </c>
      <c r="AL39" s="3">
        <v>0</v>
      </c>
      <c r="AM39" s="3">
        <f>AK39+AL39</f>
        <v>0</v>
      </c>
      <c r="AN39" s="3">
        <v>0</v>
      </c>
      <c r="AO39" s="3">
        <f>AM39+AN39</f>
        <v>0</v>
      </c>
    </row>
    <row r="40" spans="1:41" s="8" customFormat="1" ht="47.25" hidden="1">
      <c r="A40" s="19" t="s">
        <v>164</v>
      </c>
      <c r="B40" s="20" t="s">
        <v>181</v>
      </c>
      <c r="C40" s="3">
        <v>0</v>
      </c>
      <c r="D40" s="3">
        <v>0</v>
      </c>
      <c r="E40" s="3">
        <f>C40+D40</f>
        <v>0</v>
      </c>
      <c r="F40" s="3"/>
      <c r="G40" s="3">
        <f>E40+F40</f>
        <v>0</v>
      </c>
      <c r="H40" s="3"/>
      <c r="I40" s="3">
        <f>G40+H40</f>
        <v>0</v>
      </c>
      <c r="J40" s="3">
        <v>0</v>
      </c>
      <c r="K40" s="3">
        <f>I40+J40</f>
        <v>0</v>
      </c>
      <c r="L40" s="3">
        <v>0</v>
      </c>
      <c r="M40" s="3">
        <f>K40+L40</f>
        <v>0</v>
      </c>
      <c r="N40" s="3">
        <v>0</v>
      </c>
      <c r="O40" s="3">
        <f>M40+N40</f>
        <v>0</v>
      </c>
      <c r="P40" s="3">
        <v>0</v>
      </c>
      <c r="Q40" s="3">
        <v>0</v>
      </c>
      <c r="R40" s="3">
        <f>P40+Q40</f>
        <v>0</v>
      </c>
      <c r="S40" s="3"/>
      <c r="T40" s="3">
        <f>R40+S40</f>
        <v>0</v>
      </c>
      <c r="U40" s="3"/>
      <c r="V40" s="3">
        <f>T40+U40</f>
        <v>0</v>
      </c>
      <c r="W40" s="3">
        <v>0</v>
      </c>
      <c r="X40" s="3">
        <f>V40+W40</f>
        <v>0</v>
      </c>
      <c r="Y40" s="3">
        <v>0</v>
      </c>
      <c r="Z40" s="3">
        <f>X40+Y40</f>
        <v>0</v>
      </c>
      <c r="AA40" s="3">
        <v>0</v>
      </c>
      <c r="AB40" s="3">
        <f>Z40+AA40</f>
        <v>0</v>
      </c>
      <c r="AC40" s="3">
        <v>0</v>
      </c>
      <c r="AD40" s="3">
        <v>0</v>
      </c>
      <c r="AE40" s="3">
        <f>AC40+AD40</f>
        <v>0</v>
      </c>
      <c r="AF40" s="3"/>
      <c r="AG40" s="3">
        <f>AE40+AF40</f>
        <v>0</v>
      </c>
      <c r="AH40" s="3"/>
      <c r="AI40" s="3">
        <f>AG40+AH40</f>
        <v>0</v>
      </c>
      <c r="AJ40" s="3">
        <v>0</v>
      </c>
      <c r="AK40" s="3">
        <f>AI40+AJ40</f>
        <v>0</v>
      </c>
      <c r="AL40" s="3">
        <v>0</v>
      </c>
      <c r="AM40" s="3">
        <f>AK40+AL40</f>
        <v>0</v>
      </c>
      <c r="AN40" s="3">
        <v>0</v>
      </c>
      <c r="AO40" s="3">
        <f>AM40+AN40</f>
        <v>0</v>
      </c>
    </row>
    <row r="41" spans="1:41" s="8" customFormat="1" hidden="1">
      <c r="A41" s="19" t="s">
        <v>205</v>
      </c>
      <c r="B41" s="21" t="s">
        <v>204</v>
      </c>
      <c r="C41" s="3">
        <v>0</v>
      </c>
      <c r="D41" s="3">
        <v>0</v>
      </c>
      <c r="E41" s="3">
        <f>C41+D41</f>
        <v>0</v>
      </c>
      <c r="F41" s="3">
        <v>0</v>
      </c>
      <c r="G41" s="3">
        <f>E41+F41</f>
        <v>0</v>
      </c>
      <c r="H41" s="3">
        <v>0</v>
      </c>
      <c r="I41" s="3">
        <f>G41+H41</f>
        <v>0</v>
      </c>
      <c r="J41" s="3"/>
      <c r="K41" s="3">
        <f>I41+J41</f>
        <v>0</v>
      </c>
      <c r="L41" s="3"/>
      <c r="M41" s="3">
        <f>K41+L41</f>
        <v>0</v>
      </c>
      <c r="N41" s="3">
        <v>0</v>
      </c>
      <c r="O41" s="3">
        <f>M41+N41</f>
        <v>0</v>
      </c>
      <c r="P41" s="3">
        <v>0</v>
      </c>
      <c r="Q41" s="3">
        <v>0</v>
      </c>
      <c r="R41" s="3">
        <f>P41+Q41</f>
        <v>0</v>
      </c>
      <c r="S41" s="3">
        <v>0</v>
      </c>
      <c r="T41" s="3">
        <f>R41+S41</f>
        <v>0</v>
      </c>
      <c r="U41" s="3">
        <v>0</v>
      </c>
      <c r="V41" s="3">
        <f>T41+U41</f>
        <v>0</v>
      </c>
      <c r="W41" s="3"/>
      <c r="X41" s="3">
        <f>V41+W41</f>
        <v>0</v>
      </c>
      <c r="Y41" s="3"/>
      <c r="Z41" s="3">
        <f>X41+Y41</f>
        <v>0</v>
      </c>
      <c r="AA41" s="3">
        <v>0</v>
      </c>
      <c r="AB41" s="3">
        <f>Z41+AA41</f>
        <v>0</v>
      </c>
      <c r="AC41" s="3">
        <v>0</v>
      </c>
      <c r="AD41" s="3">
        <v>0</v>
      </c>
      <c r="AE41" s="3">
        <f>AC41+AD41</f>
        <v>0</v>
      </c>
      <c r="AF41" s="3">
        <v>0</v>
      </c>
      <c r="AG41" s="3">
        <f>AE41+AF41</f>
        <v>0</v>
      </c>
      <c r="AH41" s="3">
        <v>0</v>
      </c>
      <c r="AI41" s="3">
        <f>AG41+AH41</f>
        <v>0</v>
      </c>
      <c r="AJ41" s="3"/>
      <c r="AK41" s="3">
        <f>AI41+AJ41</f>
        <v>0</v>
      </c>
      <c r="AL41" s="3"/>
      <c r="AM41" s="3">
        <f>AK41+AL41</f>
        <v>0</v>
      </c>
      <c r="AN41" s="3">
        <v>0</v>
      </c>
      <c r="AO41" s="3">
        <f>AM41+AN41</f>
        <v>0</v>
      </c>
    </row>
    <row r="42" spans="1:41" s="13" customFormat="1" ht="47.25">
      <c r="A42" s="17" t="s">
        <v>56</v>
      </c>
      <c r="B42" s="18" t="s">
        <v>182</v>
      </c>
      <c r="C42" s="2">
        <f t="shared" ref="C42:N42" si="51">SUM(C43:C55)</f>
        <v>214058712.50999999</v>
      </c>
      <c r="D42" s="2">
        <f t="shared" si="51"/>
        <v>28694549.770000003</v>
      </c>
      <c r="E42" s="2">
        <f t="shared" si="51"/>
        <v>242753262.27999997</v>
      </c>
      <c r="F42" s="2">
        <f t="shared" si="51"/>
        <v>0</v>
      </c>
      <c r="G42" s="2">
        <f t="shared" si="51"/>
        <v>242753262.27999997</v>
      </c>
      <c r="H42" s="2">
        <f t="shared" si="51"/>
        <v>0</v>
      </c>
      <c r="I42" s="2">
        <f t="shared" si="51"/>
        <v>242753262.27999997</v>
      </c>
      <c r="J42" s="2">
        <f t="shared" si="51"/>
        <v>0</v>
      </c>
      <c r="K42" s="2">
        <f t="shared" si="51"/>
        <v>242753262.27999997</v>
      </c>
      <c r="L42" s="2">
        <f t="shared" si="51"/>
        <v>157700749.75</v>
      </c>
      <c r="M42" s="2">
        <f t="shared" si="51"/>
        <v>400454012.02999997</v>
      </c>
      <c r="N42" s="2">
        <f t="shared" si="51"/>
        <v>0</v>
      </c>
      <c r="O42" s="2">
        <f t="shared" ref="O42" si="52">SUM(O43:O55)</f>
        <v>400454012.02999997</v>
      </c>
      <c r="P42" s="2">
        <f>SUM(P43:P55)</f>
        <v>35933214.710000001</v>
      </c>
      <c r="Q42" s="2">
        <f t="shared" ref="Q42:AB42" si="53">SUM(Q43:Q55)</f>
        <v>0</v>
      </c>
      <c r="R42" s="2">
        <f t="shared" si="53"/>
        <v>35933214.710000001</v>
      </c>
      <c r="S42" s="2">
        <f t="shared" si="53"/>
        <v>0</v>
      </c>
      <c r="T42" s="2">
        <f t="shared" si="53"/>
        <v>35933214.710000001</v>
      </c>
      <c r="U42" s="2">
        <f t="shared" si="53"/>
        <v>0</v>
      </c>
      <c r="V42" s="2">
        <f t="shared" si="53"/>
        <v>35933214.710000001</v>
      </c>
      <c r="W42" s="2">
        <f t="shared" si="53"/>
        <v>0</v>
      </c>
      <c r="X42" s="2">
        <f t="shared" si="53"/>
        <v>35933214.710000001</v>
      </c>
      <c r="Y42" s="2">
        <f t="shared" si="53"/>
        <v>0</v>
      </c>
      <c r="Z42" s="2">
        <f t="shared" si="53"/>
        <v>35933214.710000001</v>
      </c>
      <c r="AA42" s="2">
        <f t="shared" si="53"/>
        <v>0</v>
      </c>
      <c r="AB42" s="2">
        <f t="shared" si="53"/>
        <v>35933214.710000001</v>
      </c>
      <c r="AC42" s="2">
        <f>SUM(AC43:AC55)</f>
        <v>57531841.370000005</v>
      </c>
      <c r="AD42" s="2">
        <f t="shared" ref="AD42:AO42" si="54">SUM(AD43:AD55)</f>
        <v>0</v>
      </c>
      <c r="AE42" s="2">
        <f t="shared" si="54"/>
        <v>57531841.370000005</v>
      </c>
      <c r="AF42" s="2">
        <f t="shared" si="54"/>
        <v>0</v>
      </c>
      <c r="AG42" s="2">
        <f t="shared" si="54"/>
        <v>57531841.370000005</v>
      </c>
      <c r="AH42" s="2">
        <f t="shared" si="54"/>
        <v>0</v>
      </c>
      <c r="AI42" s="2">
        <f t="shared" si="54"/>
        <v>57531841.370000005</v>
      </c>
      <c r="AJ42" s="2">
        <f t="shared" si="54"/>
        <v>0</v>
      </c>
      <c r="AK42" s="2">
        <f t="shared" si="54"/>
        <v>57531841.370000005</v>
      </c>
      <c r="AL42" s="2">
        <f t="shared" si="54"/>
        <v>0</v>
      </c>
      <c r="AM42" s="2">
        <f t="shared" si="54"/>
        <v>57531841.370000005</v>
      </c>
      <c r="AN42" s="2">
        <f t="shared" si="54"/>
        <v>0</v>
      </c>
      <c r="AO42" s="2">
        <f t="shared" si="54"/>
        <v>57531841.370000005</v>
      </c>
    </row>
    <row r="43" spans="1:41" s="8" customFormat="1" ht="66.75" customHeight="1">
      <c r="A43" s="19" t="s">
        <v>220</v>
      </c>
      <c r="B43" s="21" t="s">
        <v>221</v>
      </c>
      <c r="C43" s="3">
        <v>0</v>
      </c>
      <c r="D43" s="3">
        <v>7615983.3499999996</v>
      </c>
      <c r="E43" s="3">
        <f>C43+D43</f>
        <v>7615983.3499999996</v>
      </c>
      <c r="F43" s="3">
        <v>0</v>
      </c>
      <c r="G43" s="3">
        <f>E43+F43</f>
        <v>7615983.3499999996</v>
      </c>
      <c r="H43" s="3">
        <v>0</v>
      </c>
      <c r="I43" s="3">
        <f>G43+H43</f>
        <v>7615983.3499999996</v>
      </c>
      <c r="J43" s="3">
        <v>0</v>
      </c>
      <c r="K43" s="3">
        <f>I43+J43</f>
        <v>7615983.3499999996</v>
      </c>
      <c r="L43" s="3">
        <v>0</v>
      </c>
      <c r="M43" s="3">
        <f>K43+L43</f>
        <v>7615983.3499999996</v>
      </c>
      <c r="N43" s="3">
        <v>0</v>
      </c>
      <c r="O43" s="3">
        <f>M43+N43</f>
        <v>7615983.3499999996</v>
      </c>
      <c r="P43" s="3">
        <v>0</v>
      </c>
      <c r="Q43" s="3">
        <v>0</v>
      </c>
      <c r="R43" s="3">
        <f>P43+Q43</f>
        <v>0</v>
      </c>
      <c r="S43" s="3">
        <v>0</v>
      </c>
      <c r="T43" s="3">
        <f>R43+S43</f>
        <v>0</v>
      </c>
      <c r="U43" s="3">
        <v>0</v>
      </c>
      <c r="V43" s="3">
        <f>T43+U43</f>
        <v>0</v>
      </c>
      <c r="W43" s="3">
        <v>0</v>
      </c>
      <c r="X43" s="3">
        <f>V43+W43</f>
        <v>0</v>
      </c>
      <c r="Y43" s="3">
        <v>0</v>
      </c>
      <c r="Z43" s="3">
        <f>X43+Y43</f>
        <v>0</v>
      </c>
      <c r="AA43" s="3">
        <v>0</v>
      </c>
      <c r="AB43" s="3">
        <f>Z43+AA43</f>
        <v>0</v>
      </c>
      <c r="AC43" s="3">
        <v>0</v>
      </c>
      <c r="AD43" s="3">
        <v>0</v>
      </c>
      <c r="AE43" s="3">
        <f>AC43+AD43</f>
        <v>0</v>
      </c>
      <c r="AF43" s="3">
        <v>0</v>
      </c>
      <c r="AG43" s="3">
        <f>AE43+AF43</f>
        <v>0</v>
      </c>
      <c r="AH43" s="3">
        <v>0</v>
      </c>
      <c r="AI43" s="3">
        <f>AG43+AH43</f>
        <v>0</v>
      </c>
      <c r="AJ43" s="3">
        <v>0</v>
      </c>
      <c r="AK43" s="3">
        <f>AI43+AJ43</f>
        <v>0</v>
      </c>
      <c r="AL43" s="3">
        <v>0</v>
      </c>
      <c r="AM43" s="3">
        <f>AK43+AL43</f>
        <v>0</v>
      </c>
      <c r="AN43" s="3">
        <v>0</v>
      </c>
      <c r="AO43" s="3">
        <f>AM43+AN43</f>
        <v>0</v>
      </c>
    </row>
    <row r="44" spans="1:41" s="8" customFormat="1" ht="141.75">
      <c r="A44" s="19" t="s">
        <v>248</v>
      </c>
      <c r="B44" s="21" t="s">
        <v>246</v>
      </c>
      <c r="C44" s="3">
        <v>0</v>
      </c>
      <c r="D44" s="3">
        <v>0</v>
      </c>
      <c r="E44" s="3">
        <f>C44+D44</f>
        <v>0</v>
      </c>
      <c r="F44" s="3">
        <v>0</v>
      </c>
      <c r="G44" s="3">
        <f>E44+F44</f>
        <v>0</v>
      </c>
      <c r="H44" s="3">
        <v>0</v>
      </c>
      <c r="I44" s="3">
        <f>G44+H44</f>
        <v>0</v>
      </c>
      <c r="J44" s="3">
        <v>0</v>
      </c>
      <c r="K44" s="3">
        <f>I44+J44</f>
        <v>0</v>
      </c>
      <c r="L44" s="3">
        <v>77198672</v>
      </c>
      <c r="M44" s="3">
        <f>K44+L44</f>
        <v>77198672</v>
      </c>
      <c r="N44" s="3">
        <v>0</v>
      </c>
      <c r="O44" s="3">
        <f>M44+N44</f>
        <v>77198672</v>
      </c>
      <c r="P44" s="3">
        <v>0</v>
      </c>
      <c r="Q44" s="3">
        <v>0</v>
      </c>
      <c r="R44" s="3">
        <f>P44+Q44</f>
        <v>0</v>
      </c>
      <c r="S44" s="3">
        <v>0</v>
      </c>
      <c r="T44" s="3">
        <f>R44+S44</f>
        <v>0</v>
      </c>
      <c r="U44" s="3">
        <v>0</v>
      </c>
      <c r="V44" s="3">
        <f>T44+U44</f>
        <v>0</v>
      </c>
      <c r="W44" s="3">
        <v>0</v>
      </c>
      <c r="X44" s="3">
        <f>V44+W44</f>
        <v>0</v>
      </c>
      <c r="Y44" s="3">
        <v>0</v>
      </c>
      <c r="Z44" s="3">
        <f>X44+Y44</f>
        <v>0</v>
      </c>
      <c r="AA44" s="3">
        <v>0</v>
      </c>
      <c r="AB44" s="3">
        <f>Z44+AA44</f>
        <v>0</v>
      </c>
      <c r="AC44" s="3">
        <v>0</v>
      </c>
      <c r="AD44" s="3">
        <v>0</v>
      </c>
      <c r="AE44" s="3">
        <f>AC44+AD44</f>
        <v>0</v>
      </c>
      <c r="AF44" s="3">
        <v>0</v>
      </c>
      <c r="AG44" s="3">
        <f>AE44+AF44</f>
        <v>0</v>
      </c>
      <c r="AH44" s="3">
        <v>0</v>
      </c>
      <c r="AI44" s="3">
        <f>AG44+AH44</f>
        <v>0</v>
      </c>
      <c r="AJ44" s="3">
        <v>0</v>
      </c>
      <c r="AK44" s="3">
        <f>AI44+AJ44</f>
        <v>0</v>
      </c>
      <c r="AL44" s="3">
        <v>0</v>
      </c>
      <c r="AM44" s="3">
        <f>AK44+AL44</f>
        <v>0</v>
      </c>
      <c r="AN44" s="3">
        <v>0</v>
      </c>
      <c r="AO44" s="3">
        <f>AM44+AN44</f>
        <v>0</v>
      </c>
    </row>
    <row r="45" spans="1:41" s="8" customFormat="1" ht="110.25">
      <c r="A45" s="19" t="s">
        <v>165</v>
      </c>
      <c r="B45" s="21" t="s">
        <v>247</v>
      </c>
      <c r="C45" s="3">
        <v>0</v>
      </c>
      <c r="D45" s="3">
        <v>0</v>
      </c>
      <c r="E45" s="3">
        <f t="shared" ref="E45:O70" si="55">C45+D45</f>
        <v>0</v>
      </c>
      <c r="F45" s="3">
        <v>0</v>
      </c>
      <c r="G45" s="3">
        <f t="shared" si="55"/>
        <v>0</v>
      </c>
      <c r="H45" s="3">
        <v>0</v>
      </c>
      <c r="I45" s="3">
        <f t="shared" si="55"/>
        <v>0</v>
      </c>
      <c r="J45" s="3">
        <v>0</v>
      </c>
      <c r="K45" s="3">
        <f t="shared" si="55"/>
        <v>0</v>
      </c>
      <c r="L45" s="3">
        <v>81037278.400000006</v>
      </c>
      <c r="M45" s="3">
        <f t="shared" si="55"/>
        <v>81037278.400000006</v>
      </c>
      <c r="N45" s="3">
        <v>0</v>
      </c>
      <c r="O45" s="3">
        <f t="shared" si="55"/>
        <v>81037278.400000006</v>
      </c>
      <c r="P45" s="3">
        <v>0</v>
      </c>
      <c r="Q45" s="3">
        <v>0</v>
      </c>
      <c r="R45" s="3">
        <f t="shared" ref="R45:R51" si="56">P45+Q45</f>
        <v>0</v>
      </c>
      <c r="S45" s="3">
        <v>0</v>
      </c>
      <c r="T45" s="3">
        <f t="shared" ref="T45:T51" si="57">R45+S45</f>
        <v>0</v>
      </c>
      <c r="U45" s="3">
        <v>0</v>
      </c>
      <c r="V45" s="3">
        <f t="shared" ref="V45:V51" si="58">T45+U45</f>
        <v>0</v>
      </c>
      <c r="W45" s="3">
        <v>0</v>
      </c>
      <c r="X45" s="3">
        <f t="shared" ref="X45:X51" si="59">V45+W45</f>
        <v>0</v>
      </c>
      <c r="Y45" s="3">
        <v>0</v>
      </c>
      <c r="Z45" s="3">
        <f t="shared" ref="Z45:Z51" si="60">X45+Y45</f>
        <v>0</v>
      </c>
      <c r="AA45" s="3">
        <v>0</v>
      </c>
      <c r="AB45" s="3">
        <f t="shared" ref="AB45:AB51" si="61">Z45+AA45</f>
        <v>0</v>
      </c>
      <c r="AC45" s="3">
        <v>0</v>
      </c>
      <c r="AD45" s="3">
        <v>0</v>
      </c>
      <c r="AE45" s="3">
        <f t="shared" ref="AE45:AE51" si="62">AC45+AD45</f>
        <v>0</v>
      </c>
      <c r="AF45" s="3">
        <v>0</v>
      </c>
      <c r="AG45" s="3">
        <f t="shared" ref="AG45:AG51" si="63">AE45+AF45</f>
        <v>0</v>
      </c>
      <c r="AH45" s="3">
        <v>0</v>
      </c>
      <c r="AI45" s="3">
        <f t="shared" ref="AI45:AI51" si="64">AG45+AH45</f>
        <v>0</v>
      </c>
      <c r="AJ45" s="3">
        <v>0</v>
      </c>
      <c r="AK45" s="3">
        <f t="shared" ref="AK45:AK51" si="65">AI45+AJ45</f>
        <v>0</v>
      </c>
      <c r="AL45" s="3">
        <v>0</v>
      </c>
      <c r="AM45" s="3">
        <f t="shared" ref="AM45:AM51" si="66">AK45+AL45</f>
        <v>0</v>
      </c>
      <c r="AN45" s="3">
        <v>0</v>
      </c>
      <c r="AO45" s="3">
        <f t="shared" ref="AO45:AO51" si="67">AM45+AN45</f>
        <v>0</v>
      </c>
    </row>
    <row r="46" spans="1:41" s="8" customFormat="1" ht="94.5">
      <c r="A46" s="19" t="s">
        <v>203</v>
      </c>
      <c r="B46" s="16" t="s">
        <v>200</v>
      </c>
      <c r="C46" s="3">
        <v>167593.57</v>
      </c>
      <c r="D46" s="3">
        <v>0</v>
      </c>
      <c r="E46" s="3">
        <f t="shared" si="55"/>
        <v>167593.57</v>
      </c>
      <c r="F46" s="3">
        <v>0</v>
      </c>
      <c r="G46" s="3">
        <f t="shared" si="55"/>
        <v>167593.57</v>
      </c>
      <c r="H46" s="3">
        <v>0</v>
      </c>
      <c r="I46" s="3">
        <f t="shared" ref="I46:O47" si="68">G46+H46</f>
        <v>167593.57</v>
      </c>
      <c r="J46" s="3">
        <v>0</v>
      </c>
      <c r="K46" s="3">
        <f t="shared" si="68"/>
        <v>167593.57</v>
      </c>
      <c r="L46" s="3">
        <v>0</v>
      </c>
      <c r="M46" s="3">
        <f t="shared" si="68"/>
        <v>167593.57</v>
      </c>
      <c r="N46" s="3">
        <v>0</v>
      </c>
      <c r="O46" s="3">
        <f t="shared" si="68"/>
        <v>167593.57</v>
      </c>
      <c r="P46" s="3">
        <v>0</v>
      </c>
      <c r="Q46" s="3">
        <v>0</v>
      </c>
      <c r="R46" s="3">
        <f t="shared" si="56"/>
        <v>0</v>
      </c>
      <c r="S46" s="3">
        <v>0</v>
      </c>
      <c r="T46" s="3">
        <f t="shared" si="57"/>
        <v>0</v>
      </c>
      <c r="U46" s="3">
        <v>0</v>
      </c>
      <c r="V46" s="3">
        <f t="shared" si="58"/>
        <v>0</v>
      </c>
      <c r="W46" s="3">
        <v>0</v>
      </c>
      <c r="X46" s="3">
        <f t="shared" si="59"/>
        <v>0</v>
      </c>
      <c r="Y46" s="3">
        <v>0</v>
      </c>
      <c r="Z46" s="3">
        <f t="shared" si="60"/>
        <v>0</v>
      </c>
      <c r="AA46" s="3">
        <v>0</v>
      </c>
      <c r="AB46" s="3">
        <f t="shared" si="61"/>
        <v>0</v>
      </c>
      <c r="AC46" s="3">
        <v>0</v>
      </c>
      <c r="AD46" s="3">
        <v>0</v>
      </c>
      <c r="AE46" s="3">
        <f t="shared" si="62"/>
        <v>0</v>
      </c>
      <c r="AF46" s="3">
        <v>0</v>
      </c>
      <c r="AG46" s="3">
        <f t="shared" si="63"/>
        <v>0</v>
      </c>
      <c r="AH46" s="3">
        <v>0</v>
      </c>
      <c r="AI46" s="3">
        <f t="shared" si="64"/>
        <v>0</v>
      </c>
      <c r="AJ46" s="3">
        <v>0</v>
      </c>
      <c r="AK46" s="3">
        <f t="shared" si="65"/>
        <v>0</v>
      </c>
      <c r="AL46" s="3">
        <v>0</v>
      </c>
      <c r="AM46" s="3">
        <f t="shared" si="66"/>
        <v>0</v>
      </c>
      <c r="AN46" s="3">
        <v>0</v>
      </c>
      <c r="AO46" s="3">
        <f t="shared" si="67"/>
        <v>0</v>
      </c>
    </row>
    <row r="47" spans="1:41" s="8" customFormat="1" ht="63">
      <c r="A47" s="19" t="s">
        <v>225</v>
      </c>
      <c r="B47" s="21" t="s">
        <v>226</v>
      </c>
      <c r="C47" s="3">
        <v>191770101.00999999</v>
      </c>
      <c r="D47" s="3">
        <v>0</v>
      </c>
      <c r="E47" s="3">
        <f t="shared" si="55"/>
        <v>191770101.00999999</v>
      </c>
      <c r="F47" s="3">
        <v>0</v>
      </c>
      <c r="G47" s="3">
        <f t="shared" si="55"/>
        <v>191770101.00999999</v>
      </c>
      <c r="H47" s="3">
        <v>0</v>
      </c>
      <c r="I47" s="3">
        <f t="shared" si="68"/>
        <v>191770101.00999999</v>
      </c>
      <c r="J47" s="3">
        <v>0</v>
      </c>
      <c r="K47" s="3">
        <f t="shared" si="68"/>
        <v>191770101.00999999</v>
      </c>
      <c r="L47" s="3">
        <v>0</v>
      </c>
      <c r="M47" s="3">
        <f t="shared" si="68"/>
        <v>191770101.00999999</v>
      </c>
      <c r="N47" s="3">
        <v>0</v>
      </c>
      <c r="O47" s="3">
        <f t="shared" si="68"/>
        <v>191770101.00999999</v>
      </c>
      <c r="P47" s="3">
        <v>0</v>
      </c>
      <c r="Q47" s="3">
        <v>0</v>
      </c>
      <c r="R47" s="3">
        <f t="shared" si="56"/>
        <v>0</v>
      </c>
      <c r="S47" s="3">
        <v>0</v>
      </c>
      <c r="T47" s="3">
        <f t="shared" si="57"/>
        <v>0</v>
      </c>
      <c r="U47" s="3">
        <v>0</v>
      </c>
      <c r="V47" s="3">
        <f t="shared" si="58"/>
        <v>0</v>
      </c>
      <c r="W47" s="3">
        <v>0</v>
      </c>
      <c r="X47" s="3">
        <f t="shared" si="59"/>
        <v>0</v>
      </c>
      <c r="Y47" s="3">
        <v>0</v>
      </c>
      <c r="Z47" s="3">
        <f t="shared" si="60"/>
        <v>0</v>
      </c>
      <c r="AA47" s="3">
        <v>0</v>
      </c>
      <c r="AB47" s="3">
        <f t="shared" si="61"/>
        <v>0</v>
      </c>
      <c r="AC47" s="3">
        <v>0</v>
      </c>
      <c r="AD47" s="3">
        <v>0</v>
      </c>
      <c r="AE47" s="3">
        <f t="shared" si="62"/>
        <v>0</v>
      </c>
      <c r="AF47" s="3">
        <v>0</v>
      </c>
      <c r="AG47" s="3">
        <f t="shared" si="63"/>
        <v>0</v>
      </c>
      <c r="AH47" s="3">
        <v>0</v>
      </c>
      <c r="AI47" s="3">
        <f t="shared" si="64"/>
        <v>0</v>
      </c>
      <c r="AJ47" s="3">
        <v>0</v>
      </c>
      <c r="AK47" s="3">
        <f t="shared" si="65"/>
        <v>0</v>
      </c>
      <c r="AL47" s="3">
        <v>0</v>
      </c>
      <c r="AM47" s="3">
        <f t="shared" si="66"/>
        <v>0</v>
      </c>
      <c r="AN47" s="3">
        <v>0</v>
      </c>
      <c r="AO47" s="3">
        <f t="shared" si="67"/>
        <v>0</v>
      </c>
    </row>
    <row r="48" spans="1:41" s="8" customFormat="1" ht="47.25">
      <c r="A48" s="19" t="s">
        <v>192</v>
      </c>
      <c r="B48" s="21" t="s">
        <v>193</v>
      </c>
      <c r="C48" s="3">
        <v>0</v>
      </c>
      <c r="D48" s="3">
        <v>0</v>
      </c>
      <c r="E48" s="3">
        <f t="shared" si="55"/>
        <v>0</v>
      </c>
      <c r="F48" s="3">
        <v>0</v>
      </c>
      <c r="G48" s="3">
        <f t="shared" si="55"/>
        <v>0</v>
      </c>
      <c r="H48" s="3">
        <v>0</v>
      </c>
      <c r="I48" s="3">
        <f t="shared" si="55"/>
        <v>0</v>
      </c>
      <c r="J48" s="3">
        <v>0</v>
      </c>
      <c r="K48" s="3">
        <f t="shared" si="55"/>
        <v>0</v>
      </c>
      <c r="L48" s="3">
        <v>0</v>
      </c>
      <c r="M48" s="3">
        <f t="shared" si="55"/>
        <v>0</v>
      </c>
      <c r="N48" s="3">
        <v>0</v>
      </c>
      <c r="O48" s="3">
        <f t="shared" si="55"/>
        <v>0</v>
      </c>
      <c r="P48" s="3">
        <v>0</v>
      </c>
      <c r="Q48" s="3">
        <v>0</v>
      </c>
      <c r="R48" s="3">
        <f t="shared" si="56"/>
        <v>0</v>
      </c>
      <c r="S48" s="3">
        <v>0</v>
      </c>
      <c r="T48" s="3">
        <f t="shared" si="57"/>
        <v>0</v>
      </c>
      <c r="U48" s="3">
        <v>0</v>
      </c>
      <c r="V48" s="3">
        <f t="shared" si="58"/>
        <v>0</v>
      </c>
      <c r="W48" s="3">
        <v>0</v>
      </c>
      <c r="X48" s="3">
        <f t="shared" si="59"/>
        <v>0</v>
      </c>
      <c r="Y48" s="3">
        <v>0</v>
      </c>
      <c r="Z48" s="3">
        <f t="shared" si="60"/>
        <v>0</v>
      </c>
      <c r="AA48" s="3">
        <v>0</v>
      </c>
      <c r="AB48" s="3">
        <f t="shared" si="61"/>
        <v>0</v>
      </c>
      <c r="AC48" s="3">
        <v>0</v>
      </c>
      <c r="AD48" s="3">
        <v>0</v>
      </c>
      <c r="AE48" s="3">
        <f t="shared" si="62"/>
        <v>0</v>
      </c>
      <c r="AF48" s="3">
        <v>0</v>
      </c>
      <c r="AG48" s="3">
        <f t="shared" si="63"/>
        <v>0</v>
      </c>
      <c r="AH48" s="3">
        <v>0</v>
      </c>
      <c r="AI48" s="3">
        <f t="shared" si="64"/>
        <v>0</v>
      </c>
      <c r="AJ48" s="3">
        <v>0</v>
      </c>
      <c r="AK48" s="3">
        <f t="shared" si="65"/>
        <v>0</v>
      </c>
      <c r="AL48" s="3">
        <v>0</v>
      </c>
      <c r="AM48" s="3">
        <f t="shared" si="66"/>
        <v>0</v>
      </c>
      <c r="AN48" s="3">
        <v>0</v>
      </c>
      <c r="AO48" s="3">
        <f t="shared" si="67"/>
        <v>0</v>
      </c>
    </row>
    <row r="49" spans="1:41" s="8" customFormat="1" ht="98.25" customHeight="1">
      <c r="A49" s="19" t="s">
        <v>202</v>
      </c>
      <c r="B49" s="21" t="s">
        <v>201</v>
      </c>
      <c r="C49" s="3">
        <v>0</v>
      </c>
      <c r="D49" s="3">
        <v>0</v>
      </c>
      <c r="E49" s="3">
        <f t="shared" si="55"/>
        <v>0</v>
      </c>
      <c r="F49" s="3">
        <v>0</v>
      </c>
      <c r="G49" s="3">
        <f t="shared" ref="G49" si="69">E49+F49</f>
        <v>0</v>
      </c>
      <c r="H49" s="3">
        <v>0</v>
      </c>
      <c r="I49" s="3">
        <f t="shared" ref="I49:O49" si="70">G49+H49</f>
        <v>0</v>
      </c>
      <c r="J49" s="3">
        <v>0</v>
      </c>
      <c r="K49" s="3">
        <f t="shared" si="70"/>
        <v>0</v>
      </c>
      <c r="L49" s="3">
        <v>0</v>
      </c>
      <c r="M49" s="3">
        <f t="shared" si="70"/>
        <v>0</v>
      </c>
      <c r="N49" s="3">
        <v>0</v>
      </c>
      <c r="O49" s="3">
        <f t="shared" si="70"/>
        <v>0</v>
      </c>
      <c r="P49" s="3">
        <v>0</v>
      </c>
      <c r="Q49" s="3">
        <v>0</v>
      </c>
      <c r="R49" s="3">
        <f t="shared" si="56"/>
        <v>0</v>
      </c>
      <c r="S49" s="3">
        <v>0</v>
      </c>
      <c r="T49" s="3">
        <f t="shared" si="57"/>
        <v>0</v>
      </c>
      <c r="U49" s="3">
        <v>0</v>
      </c>
      <c r="V49" s="3">
        <f t="shared" si="58"/>
        <v>0</v>
      </c>
      <c r="W49" s="3">
        <v>0</v>
      </c>
      <c r="X49" s="3">
        <f t="shared" si="59"/>
        <v>0</v>
      </c>
      <c r="Y49" s="3">
        <v>0</v>
      </c>
      <c r="Z49" s="3">
        <f t="shared" si="60"/>
        <v>0</v>
      </c>
      <c r="AA49" s="3">
        <v>0</v>
      </c>
      <c r="AB49" s="3">
        <f t="shared" si="61"/>
        <v>0</v>
      </c>
      <c r="AC49" s="3">
        <v>0</v>
      </c>
      <c r="AD49" s="3">
        <v>0</v>
      </c>
      <c r="AE49" s="3">
        <f t="shared" si="62"/>
        <v>0</v>
      </c>
      <c r="AF49" s="3">
        <v>0</v>
      </c>
      <c r="AG49" s="3">
        <f t="shared" si="63"/>
        <v>0</v>
      </c>
      <c r="AH49" s="3">
        <v>0</v>
      </c>
      <c r="AI49" s="3">
        <f t="shared" si="64"/>
        <v>0</v>
      </c>
      <c r="AJ49" s="3">
        <v>0</v>
      </c>
      <c r="AK49" s="3">
        <f t="shared" si="65"/>
        <v>0</v>
      </c>
      <c r="AL49" s="3">
        <v>0</v>
      </c>
      <c r="AM49" s="3">
        <f t="shared" si="66"/>
        <v>0</v>
      </c>
      <c r="AN49" s="3">
        <v>0</v>
      </c>
      <c r="AO49" s="3">
        <f t="shared" si="67"/>
        <v>0</v>
      </c>
    </row>
    <row r="50" spans="1:41" s="8" customFormat="1" ht="59.25" customHeight="1">
      <c r="A50" s="19" t="s">
        <v>166</v>
      </c>
      <c r="B50" s="21" t="s">
        <v>194</v>
      </c>
      <c r="C50" s="3">
        <v>0</v>
      </c>
      <c r="D50" s="3">
        <v>0</v>
      </c>
      <c r="E50" s="3">
        <f t="shared" si="55"/>
        <v>0</v>
      </c>
      <c r="F50" s="3">
        <v>0</v>
      </c>
      <c r="G50" s="3">
        <f t="shared" si="55"/>
        <v>0</v>
      </c>
      <c r="H50" s="3">
        <v>0</v>
      </c>
      <c r="I50" s="3">
        <f t="shared" si="55"/>
        <v>0</v>
      </c>
      <c r="J50" s="3">
        <v>0</v>
      </c>
      <c r="K50" s="3">
        <f t="shared" si="55"/>
        <v>0</v>
      </c>
      <c r="L50" s="3">
        <v>0</v>
      </c>
      <c r="M50" s="3">
        <f t="shared" si="55"/>
        <v>0</v>
      </c>
      <c r="N50" s="3">
        <v>0</v>
      </c>
      <c r="O50" s="3">
        <f t="shared" si="55"/>
        <v>0</v>
      </c>
      <c r="P50" s="3">
        <v>0</v>
      </c>
      <c r="Q50" s="3">
        <v>0</v>
      </c>
      <c r="R50" s="3">
        <f t="shared" si="56"/>
        <v>0</v>
      </c>
      <c r="S50" s="3">
        <v>0</v>
      </c>
      <c r="T50" s="3">
        <f t="shared" si="57"/>
        <v>0</v>
      </c>
      <c r="U50" s="3">
        <v>0</v>
      </c>
      <c r="V50" s="3">
        <f t="shared" si="58"/>
        <v>0</v>
      </c>
      <c r="W50" s="3">
        <v>0</v>
      </c>
      <c r="X50" s="3">
        <f t="shared" si="59"/>
        <v>0</v>
      </c>
      <c r="Y50" s="3">
        <v>0</v>
      </c>
      <c r="Z50" s="3">
        <f t="shared" si="60"/>
        <v>0</v>
      </c>
      <c r="AA50" s="3">
        <v>0</v>
      </c>
      <c r="AB50" s="3">
        <f t="shared" si="61"/>
        <v>0</v>
      </c>
      <c r="AC50" s="3">
        <v>0</v>
      </c>
      <c r="AD50" s="3">
        <v>0</v>
      </c>
      <c r="AE50" s="3">
        <f t="shared" si="62"/>
        <v>0</v>
      </c>
      <c r="AF50" s="3">
        <v>0</v>
      </c>
      <c r="AG50" s="3">
        <f t="shared" si="63"/>
        <v>0</v>
      </c>
      <c r="AH50" s="3">
        <v>0</v>
      </c>
      <c r="AI50" s="3">
        <f t="shared" si="64"/>
        <v>0</v>
      </c>
      <c r="AJ50" s="3">
        <v>0</v>
      </c>
      <c r="AK50" s="3">
        <f t="shared" si="65"/>
        <v>0</v>
      </c>
      <c r="AL50" s="3">
        <v>0</v>
      </c>
      <c r="AM50" s="3">
        <f t="shared" si="66"/>
        <v>0</v>
      </c>
      <c r="AN50" s="3">
        <v>0</v>
      </c>
      <c r="AO50" s="3">
        <f t="shared" si="67"/>
        <v>0</v>
      </c>
    </row>
    <row r="51" spans="1:41" s="8" customFormat="1" ht="63">
      <c r="A51" s="19" t="s">
        <v>167</v>
      </c>
      <c r="B51" s="21" t="s">
        <v>48</v>
      </c>
      <c r="C51" s="3">
        <v>4106204</v>
      </c>
      <c r="D51" s="3">
        <v>0</v>
      </c>
      <c r="E51" s="3">
        <f t="shared" si="55"/>
        <v>4106204</v>
      </c>
      <c r="F51" s="3">
        <v>0</v>
      </c>
      <c r="G51" s="3">
        <f t="shared" si="55"/>
        <v>4106204</v>
      </c>
      <c r="H51" s="3">
        <v>0</v>
      </c>
      <c r="I51" s="3">
        <f t="shared" si="55"/>
        <v>4106204</v>
      </c>
      <c r="J51" s="3">
        <v>0</v>
      </c>
      <c r="K51" s="3">
        <f t="shared" si="55"/>
        <v>4106204</v>
      </c>
      <c r="L51" s="3">
        <v>586774.59</v>
      </c>
      <c r="M51" s="3">
        <f t="shared" si="55"/>
        <v>4692978.59</v>
      </c>
      <c r="N51" s="3">
        <v>0</v>
      </c>
      <c r="O51" s="3">
        <f t="shared" si="55"/>
        <v>4692978.59</v>
      </c>
      <c r="P51" s="3">
        <v>0</v>
      </c>
      <c r="Q51" s="3">
        <v>0</v>
      </c>
      <c r="R51" s="3">
        <f t="shared" si="56"/>
        <v>0</v>
      </c>
      <c r="S51" s="3">
        <v>0</v>
      </c>
      <c r="T51" s="3">
        <f t="shared" si="57"/>
        <v>0</v>
      </c>
      <c r="U51" s="3">
        <v>0</v>
      </c>
      <c r="V51" s="3">
        <f t="shared" si="58"/>
        <v>0</v>
      </c>
      <c r="W51" s="3">
        <v>0</v>
      </c>
      <c r="X51" s="3">
        <f t="shared" si="59"/>
        <v>0</v>
      </c>
      <c r="Y51" s="3">
        <v>0</v>
      </c>
      <c r="Z51" s="3">
        <f t="shared" si="60"/>
        <v>0</v>
      </c>
      <c r="AA51" s="3">
        <v>0</v>
      </c>
      <c r="AB51" s="3">
        <f t="shared" si="61"/>
        <v>0</v>
      </c>
      <c r="AC51" s="3">
        <v>0</v>
      </c>
      <c r="AD51" s="3">
        <v>0</v>
      </c>
      <c r="AE51" s="3">
        <f t="shared" si="62"/>
        <v>0</v>
      </c>
      <c r="AF51" s="3">
        <v>0</v>
      </c>
      <c r="AG51" s="3">
        <f t="shared" si="63"/>
        <v>0</v>
      </c>
      <c r="AH51" s="3">
        <v>0</v>
      </c>
      <c r="AI51" s="3">
        <f t="shared" si="64"/>
        <v>0</v>
      </c>
      <c r="AJ51" s="3">
        <v>0</v>
      </c>
      <c r="AK51" s="3">
        <f t="shared" si="65"/>
        <v>0</v>
      </c>
      <c r="AL51" s="3">
        <v>0</v>
      </c>
      <c r="AM51" s="3">
        <f t="shared" si="66"/>
        <v>0</v>
      </c>
      <c r="AN51" s="3">
        <v>0</v>
      </c>
      <c r="AO51" s="3">
        <f t="shared" si="67"/>
        <v>0</v>
      </c>
    </row>
    <row r="52" spans="1:41" s="8" customFormat="1" ht="94.5">
      <c r="A52" s="19" t="s">
        <v>227</v>
      </c>
      <c r="B52" s="21" t="s">
        <v>228</v>
      </c>
      <c r="C52" s="3">
        <v>0</v>
      </c>
      <c r="D52" s="3">
        <v>0</v>
      </c>
      <c r="E52" s="3">
        <f>C52+D52</f>
        <v>0</v>
      </c>
      <c r="F52" s="3">
        <v>0</v>
      </c>
      <c r="G52" s="3">
        <f>E52+F52</f>
        <v>0</v>
      </c>
      <c r="H52" s="3">
        <v>0</v>
      </c>
      <c r="I52" s="3">
        <f>G52+H52</f>
        <v>0</v>
      </c>
      <c r="J52" s="3">
        <v>0</v>
      </c>
      <c r="K52" s="3">
        <f>I52+J52</f>
        <v>0</v>
      </c>
      <c r="L52" s="3">
        <v>0</v>
      </c>
      <c r="M52" s="3">
        <f>K52+L52</f>
        <v>0</v>
      </c>
      <c r="N52" s="3">
        <v>0</v>
      </c>
      <c r="O52" s="3">
        <f>M52+N52</f>
        <v>0</v>
      </c>
      <c r="P52" s="3">
        <v>0</v>
      </c>
      <c r="Q52" s="3">
        <v>0</v>
      </c>
      <c r="R52" s="3">
        <f>P52+Q52</f>
        <v>0</v>
      </c>
      <c r="S52" s="3">
        <v>0</v>
      </c>
      <c r="T52" s="3">
        <f>R52+S52</f>
        <v>0</v>
      </c>
      <c r="U52" s="3">
        <v>0</v>
      </c>
      <c r="V52" s="3">
        <f>T52+U52</f>
        <v>0</v>
      </c>
      <c r="W52" s="3">
        <v>0</v>
      </c>
      <c r="X52" s="3">
        <f>V52+W52</f>
        <v>0</v>
      </c>
      <c r="Y52" s="3">
        <v>0</v>
      </c>
      <c r="Z52" s="3">
        <f>X52+Y52</f>
        <v>0</v>
      </c>
      <c r="AA52" s="3">
        <v>0</v>
      </c>
      <c r="AB52" s="3">
        <f>Z52+AA52</f>
        <v>0</v>
      </c>
      <c r="AC52" s="3">
        <v>0</v>
      </c>
      <c r="AD52" s="3">
        <v>0</v>
      </c>
      <c r="AE52" s="3">
        <f>AC52+AD52</f>
        <v>0</v>
      </c>
      <c r="AF52" s="3">
        <v>0</v>
      </c>
      <c r="AG52" s="3">
        <f>AE52+AF52</f>
        <v>0</v>
      </c>
      <c r="AH52" s="3">
        <v>0</v>
      </c>
      <c r="AI52" s="3">
        <f>AG52+AH52</f>
        <v>0</v>
      </c>
      <c r="AJ52" s="3">
        <v>0</v>
      </c>
      <c r="AK52" s="3">
        <f>AI52+AJ52</f>
        <v>0</v>
      </c>
      <c r="AL52" s="3">
        <v>0</v>
      </c>
      <c r="AM52" s="3">
        <f>AK52+AL52</f>
        <v>0</v>
      </c>
      <c r="AN52" s="3">
        <v>0</v>
      </c>
      <c r="AO52" s="3">
        <f>AM52+AN52</f>
        <v>0</v>
      </c>
    </row>
    <row r="53" spans="1:41" s="8" customFormat="1" ht="78.75">
      <c r="A53" s="19" t="s">
        <v>168</v>
      </c>
      <c r="B53" s="21" t="s">
        <v>49</v>
      </c>
      <c r="C53" s="3">
        <v>9530072.5999999996</v>
      </c>
      <c r="D53" s="3">
        <v>0</v>
      </c>
      <c r="E53" s="3">
        <f t="shared" si="55"/>
        <v>9530072.5999999996</v>
      </c>
      <c r="F53" s="3">
        <v>0</v>
      </c>
      <c r="G53" s="3">
        <f t="shared" si="55"/>
        <v>9530072.5999999996</v>
      </c>
      <c r="H53" s="3">
        <v>0</v>
      </c>
      <c r="I53" s="3">
        <f t="shared" si="55"/>
        <v>9530072.5999999996</v>
      </c>
      <c r="J53" s="3">
        <v>0</v>
      </c>
      <c r="K53" s="3">
        <f t="shared" si="55"/>
        <v>9530072.5999999996</v>
      </c>
      <c r="L53" s="3">
        <v>0</v>
      </c>
      <c r="M53" s="3">
        <f t="shared" si="55"/>
        <v>9530072.5999999996</v>
      </c>
      <c r="N53" s="3">
        <v>0</v>
      </c>
      <c r="O53" s="3">
        <f t="shared" si="55"/>
        <v>9530072.5999999996</v>
      </c>
      <c r="P53" s="3">
        <v>9714677.4499999993</v>
      </c>
      <c r="Q53" s="3">
        <v>0</v>
      </c>
      <c r="R53" s="3">
        <f t="shared" ref="R53:R55" si="71">P53+Q53</f>
        <v>9714677.4499999993</v>
      </c>
      <c r="S53" s="3">
        <v>0</v>
      </c>
      <c r="T53" s="3">
        <f t="shared" ref="T53:T55" si="72">R53+S53</f>
        <v>9714677.4499999993</v>
      </c>
      <c r="U53" s="3">
        <v>0</v>
      </c>
      <c r="V53" s="3">
        <f t="shared" ref="V53:V55" si="73">T53+U53</f>
        <v>9714677.4499999993</v>
      </c>
      <c r="W53" s="3">
        <v>0</v>
      </c>
      <c r="X53" s="3">
        <f t="shared" ref="X53:X55" si="74">V53+W53</f>
        <v>9714677.4499999993</v>
      </c>
      <c r="Y53" s="3">
        <v>0</v>
      </c>
      <c r="Z53" s="3">
        <f t="shared" ref="Z53:Z55" si="75">X53+Y53</f>
        <v>9714677.4499999993</v>
      </c>
      <c r="AA53" s="3">
        <v>0</v>
      </c>
      <c r="AB53" s="3">
        <f t="shared" ref="AB53:AB55" si="76">Z53+AA53</f>
        <v>9714677.4499999993</v>
      </c>
      <c r="AC53" s="3">
        <v>9313304.1099999994</v>
      </c>
      <c r="AD53" s="3">
        <v>0</v>
      </c>
      <c r="AE53" s="3">
        <f t="shared" ref="AE53:AE55" si="77">AC53+AD53</f>
        <v>9313304.1099999994</v>
      </c>
      <c r="AF53" s="3">
        <v>0</v>
      </c>
      <c r="AG53" s="3">
        <f t="shared" ref="AG53:AG55" si="78">AE53+AF53</f>
        <v>9313304.1099999994</v>
      </c>
      <c r="AH53" s="3">
        <v>0</v>
      </c>
      <c r="AI53" s="3">
        <f t="shared" ref="AI53:AI55" si="79">AG53+AH53</f>
        <v>9313304.1099999994</v>
      </c>
      <c r="AJ53" s="3">
        <v>0</v>
      </c>
      <c r="AK53" s="3">
        <f t="shared" ref="AK53:AK55" si="80">AI53+AJ53</f>
        <v>9313304.1099999994</v>
      </c>
      <c r="AL53" s="3">
        <v>0</v>
      </c>
      <c r="AM53" s="3">
        <f t="shared" ref="AM53:AM55" si="81">AK53+AL53</f>
        <v>9313304.1099999994</v>
      </c>
      <c r="AN53" s="3">
        <v>0</v>
      </c>
      <c r="AO53" s="3">
        <f t="shared" ref="AO53:AO55" si="82">AM53+AN53</f>
        <v>9313304.1099999994</v>
      </c>
    </row>
    <row r="54" spans="1:41" s="8" customFormat="1" ht="63">
      <c r="A54" s="19" t="s">
        <v>249</v>
      </c>
      <c r="B54" s="21" t="s">
        <v>250</v>
      </c>
      <c r="C54" s="3">
        <v>0</v>
      </c>
      <c r="D54" s="3">
        <v>0</v>
      </c>
      <c r="E54" s="3">
        <f t="shared" si="55"/>
        <v>0</v>
      </c>
      <c r="F54" s="3">
        <v>0</v>
      </c>
      <c r="G54" s="3">
        <f t="shared" ref="G54" si="83">E54+F54</f>
        <v>0</v>
      </c>
      <c r="H54" s="3">
        <v>0</v>
      </c>
      <c r="I54" s="3">
        <f t="shared" ref="I54:O54" si="84">G54+H54</f>
        <v>0</v>
      </c>
      <c r="J54" s="3">
        <v>0</v>
      </c>
      <c r="K54" s="3">
        <f t="shared" si="84"/>
        <v>0</v>
      </c>
      <c r="L54" s="3">
        <v>0</v>
      </c>
      <c r="M54" s="3">
        <f t="shared" si="84"/>
        <v>0</v>
      </c>
      <c r="N54" s="3">
        <v>0</v>
      </c>
      <c r="O54" s="3">
        <f t="shared" si="84"/>
        <v>0</v>
      </c>
      <c r="P54" s="3">
        <v>0</v>
      </c>
      <c r="Q54" s="3">
        <v>0</v>
      </c>
      <c r="R54" s="3">
        <f t="shared" si="71"/>
        <v>0</v>
      </c>
      <c r="S54" s="3">
        <v>0</v>
      </c>
      <c r="T54" s="3">
        <f t="shared" si="72"/>
        <v>0</v>
      </c>
      <c r="U54" s="3">
        <v>0</v>
      </c>
      <c r="V54" s="3">
        <f t="shared" si="73"/>
        <v>0</v>
      </c>
      <c r="W54" s="3">
        <v>0</v>
      </c>
      <c r="X54" s="3">
        <f t="shared" si="74"/>
        <v>0</v>
      </c>
      <c r="Y54" s="3">
        <v>0</v>
      </c>
      <c r="Z54" s="3">
        <f t="shared" si="75"/>
        <v>0</v>
      </c>
      <c r="AA54" s="3">
        <v>0</v>
      </c>
      <c r="AB54" s="3">
        <f t="shared" si="76"/>
        <v>0</v>
      </c>
      <c r="AC54" s="3">
        <v>22000000</v>
      </c>
      <c r="AD54" s="3">
        <v>0</v>
      </c>
      <c r="AE54" s="3">
        <f t="shared" si="77"/>
        <v>22000000</v>
      </c>
      <c r="AF54" s="3">
        <v>0</v>
      </c>
      <c r="AG54" s="3">
        <f t="shared" si="78"/>
        <v>22000000</v>
      </c>
      <c r="AH54" s="3">
        <v>0</v>
      </c>
      <c r="AI54" s="3">
        <f t="shared" si="79"/>
        <v>22000000</v>
      </c>
      <c r="AJ54" s="3">
        <v>0</v>
      </c>
      <c r="AK54" s="3">
        <f t="shared" si="80"/>
        <v>22000000</v>
      </c>
      <c r="AL54" s="3">
        <v>0</v>
      </c>
      <c r="AM54" s="3">
        <f t="shared" si="81"/>
        <v>22000000</v>
      </c>
      <c r="AN54" s="3">
        <v>0</v>
      </c>
      <c r="AO54" s="3">
        <f t="shared" si="82"/>
        <v>22000000</v>
      </c>
    </row>
    <row r="55" spans="1:41" s="8" customFormat="1">
      <c r="A55" s="19" t="s">
        <v>169</v>
      </c>
      <c r="B55" s="21" t="s">
        <v>50</v>
      </c>
      <c r="C55" s="3">
        <v>8484741.3300000001</v>
      </c>
      <c r="D55" s="3">
        <v>21078566.420000002</v>
      </c>
      <c r="E55" s="3">
        <f t="shared" si="55"/>
        <v>29563307.75</v>
      </c>
      <c r="F55" s="3">
        <v>0</v>
      </c>
      <c r="G55" s="3">
        <f t="shared" si="55"/>
        <v>29563307.75</v>
      </c>
      <c r="H55" s="3">
        <v>0</v>
      </c>
      <c r="I55" s="3">
        <f t="shared" si="55"/>
        <v>29563307.75</v>
      </c>
      <c r="J55" s="3">
        <v>0</v>
      </c>
      <c r="K55" s="3">
        <f t="shared" si="55"/>
        <v>29563307.75</v>
      </c>
      <c r="L55" s="3">
        <v>-1121975.24</v>
      </c>
      <c r="M55" s="3">
        <f t="shared" si="55"/>
        <v>28441332.510000002</v>
      </c>
      <c r="N55" s="3">
        <v>0</v>
      </c>
      <c r="O55" s="3">
        <f t="shared" si="55"/>
        <v>28441332.510000002</v>
      </c>
      <c r="P55" s="3">
        <v>26218537.260000002</v>
      </c>
      <c r="Q55" s="3">
        <v>0</v>
      </c>
      <c r="R55" s="3">
        <f t="shared" si="71"/>
        <v>26218537.260000002</v>
      </c>
      <c r="S55" s="3">
        <v>0</v>
      </c>
      <c r="T55" s="3">
        <f t="shared" si="72"/>
        <v>26218537.260000002</v>
      </c>
      <c r="U55" s="3">
        <v>0</v>
      </c>
      <c r="V55" s="3">
        <f t="shared" si="73"/>
        <v>26218537.260000002</v>
      </c>
      <c r="W55" s="3">
        <v>0</v>
      </c>
      <c r="X55" s="3">
        <f t="shared" si="74"/>
        <v>26218537.260000002</v>
      </c>
      <c r="Y55" s="3">
        <v>0</v>
      </c>
      <c r="Z55" s="3">
        <f t="shared" si="75"/>
        <v>26218537.260000002</v>
      </c>
      <c r="AA55" s="3">
        <v>0</v>
      </c>
      <c r="AB55" s="3">
        <f t="shared" si="76"/>
        <v>26218537.260000002</v>
      </c>
      <c r="AC55" s="3">
        <v>26218537.260000002</v>
      </c>
      <c r="AD55" s="3">
        <v>0</v>
      </c>
      <c r="AE55" s="3">
        <f t="shared" si="77"/>
        <v>26218537.260000002</v>
      </c>
      <c r="AF55" s="3">
        <v>0</v>
      </c>
      <c r="AG55" s="3">
        <f t="shared" si="78"/>
        <v>26218537.260000002</v>
      </c>
      <c r="AH55" s="3">
        <v>0</v>
      </c>
      <c r="AI55" s="3">
        <f t="shared" si="79"/>
        <v>26218537.260000002</v>
      </c>
      <c r="AJ55" s="3">
        <v>0</v>
      </c>
      <c r="AK55" s="3">
        <f t="shared" si="80"/>
        <v>26218537.260000002</v>
      </c>
      <c r="AL55" s="3">
        <v>0</v>
      </c>
      <c r="AM55" s="3">
        <f t="shared" si="81"/>
        <v>26218537.260000002</v>
      </c>
      <c r="AN55" s="3">
        <v>0</v>
      </c>
      <c r="AO55" s="3">
        <f t="shared" si="82"/>
        <v>26218537.260000002</v>
      </c>
    </row>
    <row r="56" spans="1:41" s="13" customFormat="1" ht="31.5">
      <c r="A56" s="17" t="s">
        <v>57</v>
      </c>
      <c r="B56" s="22" t="s">
        <v>51</v>
      </c>
      <c r="C56" s="2">
        <f>SUM(C57:C66)</f>
        <v>673256582.80999994</v>
      </c>
      <c r="D56" s="2">
        <f t="shared" ref="D56:N56" si="85">SUM(D57:D66)</f>
        <v>313038</v>
      </c>
      <c r="E56" s="2">
        <f t="shared" si="85"/>
        <v>673569620.80999994</v>
      </c>
      <c r="F56" s="2">
        <f t="shared" si="85"/>
        <v>0</v>
      </c>
      <c r="G56" s="2">
        <f t="shared" si="85"/>
        <v>673569620.80999994</v>
      </c>
      <c r="H56" s="2">
        <f t="shared" si="85"/>
        <v>139907.4</v>
      </c>
      <c r="I56" s="2">
        <f t="shared" si="85"/>
        <v>673709528.20999992</v>
      </c>
      <c r="J56" s="2">
        <f t="shared" ref="J56:K56" si="86">SUM(J57:J66)</f>
        <v>0</v>
      </c>
      <c r="K56" s="2">
        <f t="shared" si="86"/>
        <v>673709528.20999992</v>
      </c>
      <c r="L56" s="2">
        <f t="shared" si="85"/>
        <v>1126950.92</v>
      </c>
      <c r="M56" s="2">
        <f t="shared" si="85"/>
        <v>674836479.12999988</v>
      </c>
      <c r="N56" s="2">
        <f t="shared" si="85"/>
        <v>0</v>
      </c>
      <c r="O56" s="2">
        <f t="shared" ref="O56" si="87">SUM(O57:O66)</f>
        <v>674836479.12999988</v>
      </c>
      <c r="P56" s="2">
        <f>SUM(P57:P66)</f>
        <v>715837339.27999997</v>
      </c>
      <c r="Q56" s="2">
        <f t="shared" ref="Q56:AB56" si="88">SUM(Q57:Q66)</f>
        <v>0</v>
      </c>
      <c r="R56" s="2">
        <f t="shared" si="88"/>
        <v>715837339.27999997</v>
      </c>
      <c r="S56" s="2">
        <f t="shared" si="88"/>
        <v>0</v>
      </c>
      <c r="T56" s="2">
        <f t="shared" si="88"/>
        <v>715837339.27999997</v>
      </c>
      <c r="U56" s="2">
        <f t="shared" si="88"/>
        <v>0</v>
      </c>
      <c r="V56" s="2">
        <f t="shared" si="88"/>
        <v>715837339.27999997</v>
      </c>
      <c r="W56" s="2">
        <f t="shared" si="88"/>
        <v>0</v>
      </c>
      <c r="X56" s="2">
        <f t="shared" si="88"/>
        <v>715837339.27999997</v>
      </c>
      <c r="Y56" s="2">
        <f t="shared" si="88"/>
        <v>921014.9</v>
      </c>
      <c r="Z56" s="2">
        <f t="shared" si="88"/>
        <v>716758354.17999995</v>
      </c>
      <c r="AA56" s="2">
        <f t="shared" si="88"/>
        <v>0</v>
      </c>
      <c r="AB56" s="2">
        <f t="shared" si="88"/>
        <v>716758354.17999995</v>
      </c>
      <c r="AC56" s="2">
        <f>SUM(AC57:AC66)</f>
        <v>759783352.42999995</v>
      </c>
      <c r="AD56" s="2">
        <f t="shared" ref="AD56:AO56" si="89">SUM(AD57:AD66)</f>
        <v>0</v>
      </c>
      <c r="AE56" s="2">
        <f t="shared" si="89"/>
        <v>759783352.42999995</v>
      </c>
      <c r="AF56" s="2">
        <f t="shared" si="89"/>
        <v>0</v>
      </c>
      <c r="AG56" s="2">
        <f t="shared" si="89"/>
        <v>759783352.42999995</v>
      </c>
      <c r="AH56" s="2">
        <f t="shared" si="89"/>
        <v>0</v>
      </c>
      <c r="AI56" s="2">
        <f t="shared" si="89"/>
        <v>759783352.42999995</v>
      </c>
      <c r="AJ56" s="2">
        <f t="shared" si="89"/>
        <v>0</v>
      </c>
      <c r="AK56" s="2">
        <f t="shared" si="89"/>
        <v>759783352.42999995</v>
      </c>
      <c r="AL56" s="2">
        <f t="shared" si="89"/>
        <v>921278.9</v>
      </c>
      <c r="AM56" s="2">
        <f t="shared" si="89"/>
        <v>760704631.32999992</v>
      </c>
      <c r="AN56" s="2">
        <f t="shared" si="89"/>
        <v>0</v>
      </c>
      <c r="AO56" s="2">
        <f t="shared" si="89"/>
        <v>760704631.32999992</v>
      </c>
    </row>
    <row r="57" spans="1:41" s="8" customFormat="1" ht="47.25">
      <c r="A57" s="19" t="s">
        <v>170</v>
      </c>
      <c r="B57" s="16" t="s">
        <v>54</v>
      </c>
      <c r="C57" s="3">
        <v>621228056.80999994</v>
      </c>
      <c r="D57" s="3">
        <v>313038</v>
      </c>
      <c r="E57" s="3">
        <f t="shared" ref="E57:E63" si="90">C57+D57</f>
        <v>621541094.80999994</v>
      </c>
      <c r="F57" s="3">
        <v>0</v>
      </c>
      <c r="G57" s="3">
        <f t="shared" ref="G57:G63" si="91">E57+F57</f>
        <v>621541094.80999994</v>
      </c>
      <c r="H57" s="3">
        <v>139907.4</v>
      </c>
      <c r="I57" s="3">
        <f t="shared" ref="I57:O63" si="92">G57+H57</f>
        <v>621681002.20999992</v>
      </c>
      <c r="J57" s="3">
        <v>0</v>
      </c>
      <c r="K57" s="3">
        <f t="shared" si="92"/>
        <v>621681002.20999992</v>
      </c>
      <c r="L57" s="3">
        <v>774834.92</v>
      </c>
      <c r="M57" s="3">
        <f t="shared" si="92"/>
        <v>622455837.12999988</v>
      </c>
      <c r="N57" s="3">
        <v>0</v>
      </c>
      <c r="O57" s="3">
        <f t="shared" si="92"/>
        <v>622455837.12999988</v>
      </c>
      <c r="P57" s="3">
        <v>665821957.27999997</v>
      </c>
      <c r="Q57" s="3">
        <v>0</v>
      </c>
      <c r="R57" s="3">
        <f t="shared" ref="R57:R66" si="93">P57+Q57</f>
        <v>665821957.27999997</v>
      </c>
      <c r="S57" s="3">
        <v>0</v>
      </c>
      <c r="T57" s="3">
        <f t="shared" ref="T57:T66" si="94">R57+S57</f>
        <v>665821957.27999997</v>
      </c>
      <c r="U57" s="3">
        <v>0</v>
      </c>
      <c r="V57" s="3">
        <f t="shared" ref="V57:V66" si="95">T57+U57</f>
        <v>665821957.27999997</v>
      </c>
      <c r="W57" s="3">
        <v>0</v>
      </c>
      <c r="X57" s="3">
        <f t="shared" ref="X57:X66" si="96">V57+W57</f>
        <v>665821957.27999997</v>
      </c>
      <c r="Y57" s="3">
        <v>914413.9</v>
      </c>
      <c r="Z57" s="3">
        <f t="shared" ref="Z57:Z66" si="97">X57+Y57</f>
        <v>666736371.17999995</v>
      </c>
      <c r="AA57" s="3">
        <v>0</v>
      </c>
      <c r="AB57" s="3">
        <f t="shared" ref="AB57:AB66" si="98">Z57+AA57</f>
        <v>666736371.17999995</v>
      </c>
      <c r="AC57" s="3">
        <v>710400513.42999995</v>
      </c>
      <c r="AD57" s="3">
        <v>0</v>
      </c>
      <c r="AE57" s="3">
        <f t="shared" ref="AE57:AE66" si="99">AC57+AD57</f>
        <v>710400513.42999995</v>
      </c>
      <c r="AF57" s="3">
        <v>0</v>
      </c>
      <c r="AG57" s="3">
        <f t="shared" ref="AG57:AG66" si="100">AE57+AF57</f>
        <v>710400513.42999995</v>
      </c>
      <c r="AH57" s="3">
        <v>0</v>
      </c>
      <c r="AI57" s="3">
        <f t="shared" ref="AI57:AI66" si="101">AG57+AH57</f>
        <v>710400513.42999995</v>
      </c>
      <c r="AJ57" s="3">
        <v>0</v>
      </c>
      <c r="AK57" s="3">
        <f t="shared" ref="AK57:AK66" si="102">AI57+AJ57</f>
        <v>710400513.42999995</v>
      </c>
      <c r="AL57" s="3">
        <v>914413.9</v>
      </c>
      <c r="AM57" s="3">
        <f t="shared" ref="AM57:AM66" si="103">AK57+AL57</f>
        <v>711314927.32999992</v>
      </c>
      <c r="AN57" s="3">
        <v>0</v>
      </c>
      <c r="AO57" s="3">
        <f t="shared" ref="AO57:AO66" si="104">AM57+AN57</f>
        <v>711314927.32999992</v>
      </c>
    </row>
    <row r="58" spans="1:41" s="8" customFormat="1" ht="94.5">
      <c r="A58" s="19" t="s">
        <v>171</v>
      </c>
      <c r="B58" s="21" t="s">
        <v>61</v>
      </c>
      <c r="C58" s="3">
        <v>10049742</v>
      </c>
      <c r="D58" s="3">
        <v>0</v>
      </c>
      <c r="E58" s="3">
        <f t="shared" si="90"/>
        <v>10049742</v>
      </c>
      <c r="F58" s="3">
        <v>0</v>
      </c>
      <c r="G58" s="3">
        <f t="shared" si="91"/>
        <v>10049742</v>
      </c>
      <c r="H58" s="3">
        <v>0</v>
      </c>
      <c r="I58" s="3">
        <f t="shared" si="92"/>
        <v>10049742</v>
      </c>
      <c r="J58" s="3">
        <v>0</v>
      </c>
      <c r="K58" s="3">
        <f t="shared" si="92"/>
        <v>10049742</v>
      </c>
      <c r="L58" s="3">
        <v>0</v>
      </c>
      <c r="M58" s="3">
        <f t="shared" si="92"/>
        <v>10049742</v>
      </c>
      <c r="N58" s="3">
        <v>0</v>
      </c>
      <c r="O58" s="3">
        <f t="shared" si="92"/>
        <v>10049742</v>
      </c>
      <c r="P58" s="3">
        <v>10450276</v>
      </c>
      <c r="Q58" s="3">
        <v>0</v>
      </c>
      <c r="R58" s="3">
        <f t="shared" si="93"/>
        <v>10450276</v>
      </c>
      <c r="S58" s="3">
        <v>0</v>
      </c>
      <c r="T58" s="3">
        <f t="shared" si="94"/>
        <v>10450276</v>
      </c>
      <c r="U58" s="3">
        <v>0</v>
      </c>
      <c r="V58" s="3">
        <f t="shared" si="95"/>
        <v>10450276</v>
      </c>
      <c r="W58" s="3">
        <v>0</v>
      </c>
      <c r="X58" s="3">
        <f t="shared" si="96"/>
        <v>10450276</v>
      </c>
      <c r="Y58" s="3">
        <v>0</v>
      </c>
      <c r="Z58" s="3">
        <f t="shared" si="97"/>
        <v>10450276</v>
      </c>
      <c r="AA58" s="3">
        <v>0</v>
      </c>
      <c r="AB58" s="3">
        <f t="shared" si="98"/>
        <v>10450276</v>
      </c>
      <c r="AC58" s="3">
        <v>10869015</v>
      </c>
      <c r="AD58" s="3">
        <v>0</v>
      </c>
      <c r="AE58" s="3">
        <f t="shared" si="99"/>
        <v>10869015</v>
      </c>
      <c r="AF58" s="3">
        <v>0</v>
      </c>
      <c r="AG58" s="3">
        <f t="shared" si="100"/>
        <v>10869015</v>
      </c>
      <c r="AH58" s="3">
        <v>0</v>
      </c>
      <c r="AI58" s="3">
        <f t="shared" si="101"/>
        <v>10869015</v>
      </c>
      <c r="AJ58" s="3">
        <v>0</v>
      </c>
      <c r="AK58" s="3">
        <f t="shared" si="102"/>
        <v>10869015</v>
      </c>
      <c r="AL58" s="3">
        <v>0</v>
      </c>
      <c r="AM58" s="3">
        <f t="shared" si="103"/>
        <v>10869015</v>
      </c>
      <c r="AN58" s="3">
        <v>0</v>
      </c>
      <c r="AO58" s="3">
        <f t="shared" si="104"/>
        <v>10869015</v>
      </c>
    </row>
    <row r="59" spans="1:41" s="8" customFormat="1" ht="78.75">
      <c r="A59" s="15" t="s">
        <v>187</v>
      </c>
      <c r="B59" s="21" t="s">
        <v>188</v>
      </c>
      <c r="C59" s="3">
        <v>0</v>
      </c>
      <c r="D59" s="3">
        <v>0</v>
      </c>
      <c r="E59" s="3">
        <f t="shared" si="90"/>
        <v>0</v>
      </c>
      <c r="F59" s="3">
        <v>0</v>
      </c>
      <c r="G59" s="3">
        <f t="shared" si="91"/>
        <v>0</v>
      </c>
      <c r="H59" s="3">
        <v>0</v>
      </c>
      <c r="I59" s="3">
        <f t="shared" si="92"/>
        <v>0</v>
      </c>
      <c r="J59" s="3">
        <v>0</v>
      </c>
      <c r="K59" s="3">
        <f t="shared" si="92"/>
        <v>0</v>
      </c>
      <c r="L59" s="3">
        <v>0</v>
      </c>
      <c r="M59" s="3">
        <f t="shared" si="92"/>
        <v>0</v>
      </c>
      <c r="N59" s="3">
        <v>0</v>
      </c>
      <c r="O59" s="3">
        <f t="shared" si="92"/>
        <v>0</v>
      </c>
      <c r="P59" s="3">
        <v>0</v>
      </c>
      <c r="Q59" s="3">
        <v>0</v>
      </c>
      <c r="R59" s="3">
        <f t="shared" si="93"/>
        <v>0</v>
      </c>
      <c r="S59" s="3">
        <v>0</v>
      </c>
      <c r="T59" s="3">
        <f t="shared" si="94"/>
        <v>0</v>
      </c>
      <c r="U59" s="3">
        <v>0</v>
      </c>
      <c r="V59" s="3">
        <f t="shared" si="95"/>
        <v>0</v>
      </c>
      <c r="W59" s="3">
        <v>0</v>
      </c>
      <c r="X59" s="3">
        <f t="shared" si="96"/>
        <v>0</v>
      </c>
      <c r="Y59" s="3">
        <v>0</v>
      </c>
      <c r="Z59" s="3">
        <f t="shared" si="97"/>
        <v>0</v>
      </c>
      <c r="AA59" s="3">
        <v>0</v>
      </c>
      <c r="AB59" s="3">
        <f t="shared" si="98"/>
        <v>0</v>
      </c>
      <c r="AC59" s="3">
        <v>0</v>
      </c>
      <c r="AD59" s="3">
        <v>0</v>
      </c>
      <c r="AE59" s="3">
        <f t="shared" si="99"/>
        <v>0</v>
      </c>
      <c r="AF59" s="3">
        <v>0</v>
      </c>
      <c r="AG59" s="3">
        <f t="shared" si="100"/>
        <v>0</v>
      </c>
      <c r="AH59" s="3">
        <v>0</v>
      </c>
      <c r="AI59" s="3">
        <f t="shared" si="101"/>
        <v>0</v>
      </c>
      <c r="AJ59" s="3">
        <v>0</v>
      </c>
      <c r="AK59" s="3">
        <f t="shared" si="102"/>
        <v>0</v>
      </c>
      <c r="AL59" s="3">
        <v>0</v>
      </c>
      <c r="AM59" s="3">
        <f t="shared" si="103"/>
        <v>0</v>
      </c>
      <c r="AN59" s="3">
        <v>0</v>
      </c>
      <c r="AO59" s="3">
        <f t="shared" si="104"/>
        <v>0</v>
      </c>
    </row>
    <row r="60" spans="1:41" s="8" customFormat="1" ht="78.75">
      <c r="A60" s="19" t="s">
        <v>172</v>
      </c>
      <c r="B60" s="21" t="s">
        <v>62</v>
      </c>
      <c r="C60" s="3">
        <v>30711</v>
      </c>
      <c r="D60" s="3">
        <v>0</v>
      </c>
      <c r="E60" s="3">
        <f t="shared" si="90"/>
        <v>30711</v>
      </c>
      <c r="F60" s="3">
        <v>0</v>
      </c>
      <c r="G60" s="3">
        <f t="shared" si="91"/>
        <v>30711</v>
      </c>
      <c r="H60" s="3">
        <v>0</v>
      </c>
      <c r="I60" s="3">
        <f t="shared" si="92"/>
        <v>30711</v>
      </c>
      <c r="J60" s="3">
        <v>0</v>
      </c>
      <c r="K60" s="3">
        <f t="shared" si="92"/>
        <v>30711</v>
      </c>
      <c r="L60" s="3">
        <v>0</v>
      </c>
      <c r="M60" s="3">
        <f t="shared" si="92"/>
        <v>30711</v>
      </c>
      <c r="N60" s="3">
        <v>0</v>
      </c>
      <c r="O60" s="3">
        <f t="shared" si="92"/>
        <v>30711</v>
      </c>
      <c r="P60" s="3">
        <v>243538</v>
      </c>
      <c r="Q60" s="3">
        <v>0</v>
      </c>
      <c r="R60" s="3">
        <f t="shared" si="93"/>
        <v>243538</v>
      </c>
      <c r="S60" s="3">
        <v>0</v>
      </c>
      <c r="T60" s="3">
        <f t="shared" si="94"/>
        <v>243538</v>
      </c>
      <c r="U60" s="3">
        <v>0</v>
      </c>
      <c r="V60" s="3">
        <f t="shared" si="95"/>
        <v>243538</v>
      </c>
      <c r="W60" s="3">
        <v>0</v>
      </c>
      <c r="X60" s="3">
        <f t="shared" si="96"/>
        <v>243538</v>
      </c>
      <c r="Y60" s="3">
        <v>0</v>
      </c>
      <c r="Z60" s="3">
        <f t="shared" si="97"/>
        <v>243538</v>
      </c>
      <c r="AA60" s="3">
        <v>0</v>
      </c>
      <c r="AB60" s="3">
        <f t="shared" si="98"/>
        <v>243538</v>
      </c>
      <c r="AC60" s="3">
        <v>32987</v>
      </c>
      <c r="AD60" s="3">
        <v>0</v>
      </c>
      <c r="AE60" s="3">
        <f t="shared" si="99"/>
        <v>32987</v>
      </c>
      <c r="AF60" s="3">
        <v>0</v>
      </c>
      <c r="AG60" s="3">
        <f t="shared" si="100"/>
        <v>32987</v>
      </c>
      <c r="AH60" s="3">
        <v>0</v>
      </c>
      <c r="AI60" s="3">
        <f t="shared" si="101"/>
        <v>32987</v>
      </c>
      <c r="AJ60" s="3">
        <v>0</v>
      </c>
      <c r="AK60" s="3">
        <f t="shared" si="102"/>
        <v>32987</v>
      </c>
      <c r="AL60" s="3">
        <v>0</v>
      </c>
      <c r="AM60" s="3">
        <f t="shared" si="103"/>
        <v>32987</v>
      </c>
      <c r="AN60" s="3">
        <v>0</v>
      </c>
      <c r="AO60" s="3">
        <f t="shared" si="104"/>
        <v>32987</v>
      </c>
    </row>
    <row r="61" spans="1:41" s="8" customFormat="1">
      <c r="A61" s="19"/>
      <c r="B61" s="21"/>
      <c r="C61" s="3"/>
      <c r="D61" s="3"/>
      <c r="E61" s="3">
        <f t="shared" si="90"/>
        <v>0</v>
      </c>
      <c r="F61" s="3">
        <v>0</v>
      </c>
      <c r="G61" s="3">
        <f t="shared" si="91"/>
        <v>0</v>
      </c>
      <c r="H61" s="3">
        <v>0</v>
      </c>
      <c r="I61" s="3">
        <f t="shared" si="92"/>
        <v>0</v>
      </c>
      <c r="J61" s="3">
        <v>0</v>
      </c>
      <c r="K61" s="3">
        <f t="shared" si="92"/>
        <v>0</v>
      </c>
      <c r="L61" s="3">
        <v>0</v>
      </c>
      <c r="M61" s="3">
        <f t="shared" si="92"/>
        <v>0</v>
      </c>
      <c r="N61" s="3">
        <v>0</v>
      </c>
      <c r="O61" s="3">
        <f t="shared" si="92"/>
        <v>0</v>
      </c>
      <c r="P61" s="3"/>
      <c r="Q61" s="3"/>
      <c r="R61" s="3">
        <f t="shared" si="93"/>
        <v>0</v>
      </c>
      <c r="S61" s="3">
        <v>0</v>
      </c>
      <c r="T61" s="3">
        <f t="shared" si="94"/>
        <v>0</v>
      </c>
      <c r="U61" s="3">
        <v>0</v>
      </c>
      <c r="V61" s="3">
        <f t="shared" si="95"/>
        <v>0</v>
      </c>
      <c r="W61" s="3">
        <v>0</v>
      </c>
      <c r="X61" s="3">
        <f t="shared" si="96"/>
        <v>0</v>
      </c>
      <c r="Y61" s="3">
        <v>0</v>
      </c>
      <c r="Z61" s="3">
        <f t="shared" si="97"/>
        <v>0</v>
      </c>
      <c r="AA61" s="3">
        <v>0</v>
      </c>
      <c r="AB61" s="3">
        <f t="shared" si="98"/>
        <v>0</v>
      </c>
      <c r="AC61" s="3"/>
      <c r="AD61" s="3"/>
      <c r="AE61" s="3">
        <f t="shared" si="99"/>
        <v>0</v>
      </c>
      <c r="AF61" s="3">
        <v>0</v>
      </c>
      <c r="AG61" s="3">
        <f t="shared" si="100"/>
        <v>0</v>
      </c>
      <c r="AH61" s="3">
        <v>0</v>
      </c>
      <c r="AI61" s="3">
        <f t="shared" si="101"/>
        <v>0</v>
      </c>
      <c r="AJ61" s="3">
        <v>0</v>
      </c>
      <c r="AK61" s="3">
        <f t="shared" si="102"/>
        <v>0</v>
      </c>
      <c r="AL61" s="3">
        <v>0</v>
      </c>
      <c r="AM61" s="3">
        <f t="shared" si="103"/>
        <v>0</v>
      </c>
      <c r="AN61" s="3">
        <v>0</v>
      </c>
      <c r="AO61" s="3">
        <f t="shared" si="104"/>
        <v>0</v>
      </c>
    </row>
    <row r="62" spans="1:41" s="8" customFormat="1" ht="78.75">
      <c r="A62" s="19" t="s">
        <v>174</v>
      </c>
      <c r="B62" s="21" t="s">
        <v>53</v>
      </c>
      <c r="C62" s="3">
        <v>33252850</v>
      </c>
      <c r="D62" s="3">
        <v>0</v>
      </c>
      <c r="E62" s="3">
        <f t="shared" si="90"/>
        <v>33252850</v>
      </c>
      <c r="F62" s="3">
        <v>0</v>
      </c>
      <c r="G62" s="3">
        <f t="shared" si="91"/>
        <v>33252850</v>
      </c>
      <c r="H62" s="3">
        <v>0</v>
      </c>
      <c r="I62" s="3">
        <f t="shared" si="92"/>
        <v>33252850</v>
      </c>
      <c r="J62" s="3">
        <v>0</v>
      </c>
      <c r="K62" s="3">
        <f t="shared" si="92"/>
        <v>33252850</v>
      </c>
      <c r="L62" s="3">
        <v>0</v>
      </c>
      <c r="M62" s="3">
        <f t="shared" si="92"/>
        <v>33252850</v>
      </c>
      <c r="N62" s="3">
        <v>0</v>
      </c>
      <c r="O62" s="3">
        <f t="shared" si="92"/>
        <v>33252850</v>
      </c>
      <c r="P62" s="3">
        <v>30458900</v>
      </c>
      <c r="Q62" s="3">
        <v>0</v>
      </c>
      <c r="R62" s="3">
        <f t="shared" si="93"/>
        <v>30458900</v>
      </c>
      <c r="S62" s="3">
        <v>0</v>
      </c>
      <c r="T62" s="3">
        <f t="shared" si="94"/>
        <v>30458900</v>
      </c>
      <c r="U62" s="3">
        <v>0</v>
      </c>
      <c r="V62" s="3">
        <f t="shared" si="95"/>
        <v>30458900</v>
      </c>
      <c r="W62" s="3">
        <v>0</v>
      </c>
      <c r="X62" s="3">
        <f t="shared" si="96"/>
        <v>30458900</v>
      </c>
      <c r="Y62" s="3">
        <v>0</v>
      </c>
      <c r="Z62" s="3">
        <f t="shared" si="97"/>
        <v>30458900</v>
      </c>
      <c r="AA62" s="3">
        <v>0</v>
      </c>
      <c r="AB62" s="3">
        <f t="shared" si="98"/>
        <v>30458900</v>
      </c>
      <c r="AC62" s="3">
        <v>29457600</v>
      </c>
      <c r="AD62" s="3">
        <v>0</v>
      </c>
      <c r="AE62" s="3">
        <f t="shared" si="99"/>
        <v>29457600</v>
      </c>
      <c r="AF62" s="3">
        <v>0</v>
      </c>
      <c r="AG62" s="3">
        <f t="shared" si="100"/>
        <v>29457600</v>
      </c>
      <c r="AH62" s="3">
        <v>0</v>
      </c>
      <c r="AI62" s="3">
        <f t="shared" si="101"/>
        <v>29457600</v>
      </c>
      <c r="AJ62" s="3">
        <v>0</v>
      </c>
      <c r="AK62" s="3">
        <f t="shared" si="102"/>
        <v>29457600</v>
      </c>
      <c r="AL62" s="3">
        <v>0</v>
      </c>
      <c r="AM62" s="3">
        <f t="shared" si="103"/>
        <v>29457600</v>
      </c>
      <c r="AN62" s="3">
        <v>0</v>
      </c>
      <c r="AO62" s="3">
        <f t="shared" si="104"/>
        <v>29457600</v>
      </c>
    </row>
    <row r="63" spans="1:41" s="8" customFormat="1" ht="15.75" customHeight="1">
      <c r="A63" s="19"/>
      <c r="B63" s="21"/>
      <c r="C63" s="3"/>
      <c r="D63" s="3"/>
      <c r="E63" s="3">
        <f t="shared" si="90"/>
        <v>0</v>
      </c>
      <c r="F63" s="3">
        <v>0</v>
      </c>
      <c r="G63" s="3">
        <f t="shared" si="91"/>
        <v>0</v>
      </c>
      <c r="H63" s="3">
        <v>0</v>
      </c>
      <c r="I63" s="3">
        <f t="shared" si="92"/>
        <v>0</v>
      </c>
      <c r="J63" s="3">
        <v>0</v>
      </c>
      <c r="K63" s="3">
        <f t="shared" si="92"/>
        <v>0</v>
      </c>
      <c r="L63" s="3">
        <v>0</v>
      </c>
      <c r="M63" s="3">
        <f t="shared" si="92"/>
        <v>0</v>
      </c>
      <c r="N63" s="3">
        <v>0</v>
      </c>
      <c r="O63" s="3">
        <f t="shared" si="92"/>
        <v>0</v>
      </c>
      <c r="P63" s="3"/>
      <c r="Q63" s="3"/>
      <c r="R63" s="3">
        <f t="shared" si="93"/>
        <v>0</v>
      </c>
      <c r="S63" s="3">
        <v>0</v>
      </c>
      <c r="T63" s="3">
        <f t="shared" si="94"/>
        <v>0</v>
      </c>
      <c r="U63" s="3">
        <v>0</v>
      </c>
      <c r="V63" s="3">
        <f t="shared" si="95"/>
        <v>0</v>
      </c>
      <c r="W63" s="3">
        <v>0</v>
      </c>
      <c r="X63" s="3">
        <f t="shared" si="96"/>
        <v>0</v>
      </c>
      <c r="Y63" s="3">
        <v>0</v>
      </c>
      <c r="Z63" s="3">
        <f t="shared" si="97"/>
        <v>0</v>
      </c>
      <c r="AA63" s="3">
        <v>0</v>
      </c>
      <c r="AB63" s="3">
        <f t="shared" si="98"/>
        <v>0</v>
      </c>
      <c r="AC63" s="3"/>
      <c r="AD63" s="3"/>
      <c r="AE63" s="3">
        <f t="shared" si="99"/>
        <v>0</v>
      </c>
      <c r="AF63" s="3">
        <v>0</v>
      </c>
      <c r="AG63" s="3">
        <f t="shared" si="100"/>
        <v>0</v>
      </c>
      <c r="AH63" s="3">
        <v>0</v>
      </c>
      <c r="AI63" s="3">
        <f t="shared" si="101"/>
        <v>0</v>
      </c>
      <c r="AJ63" s="3">
        <v>0</v>
      </c>
      <c r="AK63" s="3">
        <f t="shared" si="102"/>
        <v>0</v>
      </c>
      <c r="AL63" s="3">
        <v>0</v>
      </c>
      <c r="AM63" s="3">
        <f t="shared" si="103"/>
        <v>0</v>
      </c>
      <c r="AN63" s="3">
        <v>0</v>
      </c>
      <c r="AO63" s="3">
        <f t="shared" si="104"/>
        <v>0</v>
      </c>
    </row>
    <row r="64" spans="1:41" s="8" customFormat="1" ht="47.25">
      <c r="A64" s="19" t="s">
        <v>173</v>
      </c>
      <c r="B64" s="21" t="s">
        <v>52</v>
      </c>
      <c r="C64" s="3">
        <v>4848455</v>
      </c>
      <c r="D64" s="3">
        <v>0</v>
      </c>
      <c r="E64" s="3">
        <f t="shared" si="55"/>
        <v>4848455</v>
      </c>
      <c r="F64" s="3">
        <v>0</v>
      </c>
      <c r="G64" s="3">
        <f t="shared" si="55"/>
        <v>4848455</v>
      </c>
      <c r="H64" s="3">
        <v>0</v>
      </c>
      <c r="I64" s="3">
        <f t="shared" si="55"/>
        <v>4848455</v>
      </c>
      <c r="J64" s="3">
        <v>0</v>
      </c>
      <c r="K64" s="3">
        <f t="shared" si="55"/>
        <v>4848455</v>
      </c>
      <c r="L64" s="3">
        <v>324180</v>
      </c>
      <c r="M64" s="3">
        <f t="shared" si="55"/>
        <v>5172635</v>
      </c>
      <c r="N64" s="3">
        <v>0</v>
      </c>
      <c r="O64" s="3">
        <f t="shared" si="55"/>
        <v>5172635</v>
      </c>
      <c r="P64" s="3">
        <v>4848455</v>
      </c>
      <c r="Q64" s="3">
        <v>0</v>
      </c>
      <c r="R64" s="3">
        <f t="shared" si="93"/>
        <v>4848455</v>
      </c>
      <c r="S64" s="3">
        <v>0</v>
      </c>
      <c r="T64" s="3">
        <f t="shared" si="94"/>
        <v>4848455</v>
      </c>
      <c r="U64" s="3">
        <v>0</v>
      </c>
      <c r="V64" s="3">
        <f t="shared" si="95"/>
        <v>4848455</v>
      </c>
      <c r="W64" s="3">
        <v>0</v>
      </c>
      <c r="X64" s="3">
        <f t="shared" si="96"/>
        <v>4848455</v>
      </c>
      <c r="Y64" s="3">
        <v>0</v>
      </c>
      <c r="Z64" s="3">
        <f t="shared" si="97"/>
        <v>4848455</v>
      </c>
      <c r="AA64" s="3">
        <v>0</v>
      </c>
      <c r="AB64" s="3">
        <f t="shared" si="98"/>
        <v>4848455</v>
      </c>
      <c r="AC64" s="3">
        <v>4848455</v>
      </c>
      <c r="AD64" s="3">
        <v>0</v>
      </c>
      <c r="AE64" s="3">
        <f t="shared" si="99"/>
        <v>4848455</v>
      </c>
      <c r="AF64" s="3">
        <v>0</v>
      </c>
      <c r="AG64" s="3">
        <f t="shared" si="100"/>
        <v>4848455</v>
      </c>
      <c r="AH64" s="3">
        <v>0</v>
      </c>
      <c r="AI64" s="3">
        <f t="shared" si="101"/>
        <v>4848455</v>
      </c>
      <c r="AJ64" s="3">
        <v>0</v>
      </c>
      <c r="AK64" s="3">
        <f t="shared" si="102"/>
        <v>4848455</v>
      </c>
      <c r="AL64" s="3">
        <v>0</v>
      </c>
      <c r="AM64" s="3">
        <f t="shared" si="103"/>
        <v>4848455</v>
      </c>
      <c r="AN64" s="3">
        <v>0</v>
      </c>
      <c r="AO64" s="3">
        <f t="shared" si="104"/>
        <v>4848455</v>
      </c>
    </row>
    <row r="65" spans="1:41" s="8" customFormat="1" ht="31.5">
      <c r="A65" s="19" t="s">
        <v>189</v>
      </c>
      <c r="B65" s="21" t="s">
        <v>186</v>
      </c>
      <c r="C65" s="3">
        <v>3016167</v>
      </c>
      <c r="D65" s="3">
        <v>0</v>
      </c>
      <c r="E65" s="3">
        <f t="shared" si="55"/>
        <v>3016167</v>
      </c>
      <c r="F65" s="3">
        <v>0</v>
      </c>
      <c r="G65" s="3">
        <f t="shared" si="55"/>
        <v>3016167</v>
      </c>
      <c r="H65" s="3">
        <v>0</v>
      </c>
      <c r="I65" s="3">
        <f t="shared" si="55"/>
        <v>3016167</v>
      </c>
      <c r="J65" s="3">
        <v>0</v>
      </c>
      <c r="K65" s="3">
        <f t="shared" si="55"/>
        <v>3016167</v>
      </c>
      <c r="L65" s="3">
        <v>21612</v>
      </c>
      <c r="M65" s="3">
        <f t="shared" si="55"/>
        <v>3037779</v>
      </c>
      <c r="N65" s="3">
        <v>0</v>
      </c>
      <c r="O65" s="3">
        <f t="shared" si="55"/>
        <v>3037779</v>
      </c>
      <c r="P65" s="3">
        <v>3147315</v>
      </c>
      <c r="Q65" s="3">
        <v>0</v>
      </c>
      <c r="R65" s="3">
        <f t="shared" si="93"/>
        <v>3147315</v>
      </c>
      <c r="S65" s="3">
        <v>0</v>
      </c>
      <c r="T65" s="3">
        <f t="shared" si="94"/>
        <v>3147315</v>
      </c>
      <c r="U65" s="3">
        <v>0</v>
      </c>
      <c r="V65" s="3">
        <f t="shared" si="95"/>
        <v>3147315</v>
      </c>
      <c r="W65" s="3">
        <v>0</v>
      </c>
      <c r="X65" s="3">
        <f t="shared" si="96"/>
        <v>3147315</v>
      </c>
      <c r="Y65" s="3">
        <v>0</v>
      </c>
      <c r="Z65" s="3">
        <f t="shared" si="97"/>
        <v>3147315</v>
      </c>
      <c r="AA65" s="3">
        <v>0</v>
      </c>
      <c r="AB65" s="3">
        <f t="shared" si="98"/>
        <v>3147315</v>
      </c>
      <c r="AC65" s="3">
        <v>3273208</v>
      </c>
      <c r="AD65" s="3">
        <v>0</v>
      </c>
      <c r="AE65" s="3">
        <f t="shared" si="99"/>
        <v>3273208</v>
      </c>
      <c r="AF65" s="3">
        <v>0</v>
      </c>
      <c r="AG65" s="3">
        <f t="shared" si="100"/>
        <v>3273208</v>
      </c>
      <c r="AH65" s="3">
        <v>0</v>
      </c>
      <c r="AI65" s="3">
        <f t="shared" si="101"/>
        <v>3273208</v>
      </c>
      <c r="AJ65" s="3">
        <v>0</v>
      </c>
      <c r="AK65" s="3">
        <f t="shared" si="102"/>
        <v>3273208</v>
      </c>
      <c r="AL65" s="3">
        <v>0</v>
      </c>
      <c r="AM65" s="3">
        <f t="shared" si="103"/>
        <v>3273208</v>
      </c>
      <c r="AN65" s="3">
        <v>0</v>
      </c>
      <c r="AO65" s="3">
        <f t="shared" si="104"/>
        <v>3273208</v>
      </c>
    </row>
    <row r="66" spans="1:41" s="8" customFormat="1">
      <c r="A66" s="19" t="s">
        <v>190</v>
      </c>
      <c r="B66" s="21" t="s">
        <v>191</v>
      </c>
      <c r="C66" s="3">
        <v>830601</v>
      </c>
      <c r="D66" s="3">
        <v>0</v>
      </c>
      <c r="E66" s="3">
        <f t="shared" si="55"/>
        <v>830601</v>
      </c>
      <c r="F66" s="3">
        <v>0</v>
      </c>
      <c r="G66" s="3">
        <f t="shared" si="55"/>
        <v>830601</v>
      </c>
      <c r="H66" s="3">
        <v>0</v>
      </c>
      <c r="I66" s="3">
        <f t="shared" si="55"/>
        <v>830601</v>
      </c>
      <c r="J66" s="3">
        <v>0</v>
      </c>
      <c r="K66" s="3">
        <f t="shared" si="55"/>
        <v>830601</v>
      </c>
      <c r="L66" s="3">
        <v>6324</v>
      </c>
      <c r="M66" s="3">
        <f t="shared" si="55"/>
        <v>836925</v>
      </c>
      <c r="N66" s="3">
        <v>0</v>
      </c>
      <c r="O66" s="3">
        <f t="shared" si="55"/>
        <v>836925</v>
      </c>
      <c r="P66" s="3">
        <v>866898</v>
      </c>
      <c r="Q66" s="3">
        <v>0</v>
      </c>
      <c r="R66" s="3">
        <f t="shared" si="93"/>
        <v>866898</v>
      </c>
      <c r="S66" s="3">
        <v>0</v>
      </c>
      <c r="T66" s="3">
        <f t="shared" si="94"/>
        <v>866898</v>
      </c>
      <c r="U66" s="3">
        <v>0</v>
      </c>
      <c r="V66" s="3">
        <f t="shared" si="95"/>
        <v>866898</v>
      </c>
      <c r="W66" s="3">
        <v>0</v>
      </c>
      <c r="X66" s="3">
        <f t="shared" si="96"/>
        <v>866898</v>
      </c>
      <c r="Y66" s="3">
        <v>6601</v>
      </c>
      <c r="Z66" s="3">
        <f t="shared" si="97"/>
        <v>873499</v>
      </c>
      <c r="AA66" s="3">
        <v>0</v>
      </c>
      <c r="AB66" s="3">
        <f t="shared" si="98"/>
        <v>873499</v>
      </c>
      <c r="AC66" s="3">
        <v>901574</v>
      </c>
      <c r="AD66" s="3">
        <v>0</v>
      </c>
      <c r="AE66" s="3">
        <f t="shared" si="99"/>
        <v>901574</v>
      </c>
      <c r="AF66" s="3">
        <v>0</v>
      </c>
      <c r="AG66" s="3">
        <f t="shared" si="100"/>
        <v>901574</v>
      </c>
      <c r="AH66" s="3">
        <v>0</v>
      </c>
      <c r="AI66" s="3">
        <f t="shared" si="101"/>
        <v>901574</v>
      </c>
      <c r="AJ66" s="3">
        <v>0</v>
      </c>
      <c r="AK66" s="3">
        <f t="shared" si="102"/>
        <v>901574</v>
      </c>
      <c r="AL66" s="3">
        <v>6865</v>
      </c>
      <c r="AM66" s="3">
        <f t="shared" si="103"/>
        <v>908439</v>
      </c>
      <c r="AN66" s="3">
        <v>0</v>
      </c>
      <c r="AO66" s="3">
        <f t="shared" si="104"/>
        <v>908439</v>
      </c>
    </row>
    <row r="67" spans="1:41" s="13" customFormat="1">
      <c r="A67" s="17" t="s">
        <v>58</v>
      </c>
      <c r="B67" s="22" t="s">
        <v>55</v>
      </c>
      <c r="C67" s="2">
        <f t="shared" ref="C67:N67" si="105">SUM(C68:C71)</f>
        <v>49733321.609999999</v>
      </c>
      <c r="D67" s="2">
        <f t="shared" si="105"/>
        <v>0</v>
      </c>
      <c r="E67" s="2">
        <f t="shared" si="105"/>
        <v>49733321.609999999</v>
      </c>
      <c r="F67" s="2">
        <f t="shared" si="105"/>
        <v>0</v>
      </c>
      <c r="G67" s="2">
        <f t="shared" si="105"/>
        <v>49733321.609999999</v>
      </c>
      <c r="H67" s="2">
        <f t="shared" si="105"/>
        <v>0</v>
      </c>
      <c r="I67" s="2">
        <f t="shared" si="105"/>
        <v>49733321.609999999</v>
      </c>
      <c r="J67" s="2">
        <f t="shared" ref="J67:K67" si="106">SUM(J68:J71)</f>
        <v>9499163</v>
      </c>
      <c r="K67" s="2">
        <f t="shared" si="106"/>
        <v>59232484.609999999</v>
      </c>
      <c r="L67" s="2">
        <f t="shared" si="105"/>
        <v>1155095.3400000001</v>
      </c>
      <c r="M67" s="2">
        <f t="shared" si="105"/>
        <v>60387579.950000003</v>
      </c>
      <c r="N67" s="2">
        <f t="shared" si="105"/>
        <v>0</v>
      </c>
      <c r="O67" s="2">
        <f t="shared" ref="O67:AA67" si="107">SUM(O68:O71)</f>
        <v>60387579.950000003</v>
      </c>
      <c r="P67" s="2">
        <f t="shared" si="107"/>
        <v>50015358</v>
      </c>
      <c r="Q67" s="2">
        <f t="shared" si="107"/>
        <v>0</v>
      </c>
      <c r="R67" s="2">
        <f t="shared" si="107"/>
        <v>50015358</v>
      </c>
      <c r="S67" s="2">
        <f t="shared" si="107"/>
        <v>0</v>
      </c>
      <c r="T67" s="2">
        <f t="shared" si="107"/>
        <v>50015358</v>
      </c>
      <c r="U67" s="2">
        <f t="shared" si="107"/>
        <v>0</v>
      </c>
      <c r="V67" s="2">
        <f t="shared" si="107"/>
        <v>50015358</v>
      </c>
      <c r="W67" s="2">
        <f t="shared" si="107"/>
        <v>0</v>
      </c>
      <c r="X67" s="2">
        <f t="shared" si="107"/>
        <v>50015358</v>
      </c>
      <c r="Y67" s="2">
        <f t="shared" si="107"/>
        <v>0</v>
      </c>
      <c r="Z67" s="2">
        <f t="shared" si="107"/>
        <v>50015358</v>
      </c>
      <c r="AA67" s="2">
        <f t="shared" si="107"/>
        <v>0</v>
      </c>
      <c r="AB67" s="2">
        <f t="shared" ref="AB67:AN67" si="108">SUM(AB68:AB71)</f>
        <v>50015358</v>
      </c>
      <c r="AC67" s="2">
        <f t="shared" si="108"/>
        <v>50541494.43</v>
      </c>
      <c r="AD67" s="2">
        <f t="shared" si="108"/>
        <v>0</v>
      </c>
      <c r="AE67" s="2">
        <f t="shared" si="108"/>
        <v>50541494.43</v>
      </c>
      <c r="AF67" s="2">
        <f t="shared" si="108"/>
        <v>0</v>
      </c>
      <c r="AG67" s="2">
        <f t="shared" si="108"/>
        <v>50541494.43</v>
      </c>
      <c r="AH67" s="2">
        <f t="shared" si="108"/>
        <v>0</v>
      </c>
      <c r="AI67" s="2">
        <f t="shared" si="108"/>
        <v>50541494.43</v>
      </c>
      <c r="AJ67" s="2">
        <f t="shared" si="108"/>
        <v>0</v>
      </c>
      <c r="AK67" s="2">
        <f t="shared" si="108"/>
        <v>50541494.43</v>
      </c>
      <c r="AL67" s="2">
        <f t="shared" si="108"/>
        <v>0</v>
      </c>
      <c r="AM67" s="2">
        <f t="shared" si="108"/>
        <v>50541494.43</v>
      </c>
      <c r="AN67" s="2">
        <f t="shared" si="108"/>
        <v>0</v>
      </c>
      <c r="AO67" s="2">
        <f t="shared" ref="AO67" si="109">SUM(AO68:AO71)</f>
        <v>50541494.43</v>
      </c>
    </row>
    <row r="68" spans="1:41" s="8" customFormat="1" ht="220.5">
      <c r="A68" s="19" t="s">
        <v>222</v>
      </c>
      <c r="B68" s="21" t="s">
        <v>223</v>
      </c>
      <c r="C68" s="3">
        <v>937440</v>
      </c>
      <c r="D68" s="3">
        <v>0</v>
      </c>
      <c r="E68" s="3">
        <f t="shared" si="55"/>
        <v>937440</v>
      </c>
      <c r="F68" s="3">
        <v>0</v>
      </c>
      <c r="G68" s="3">
        <f t="shared" si="55"/>
        <v>937440</v>
      </c>
      <c r="H68" s="3">
        <v>0</v>
      </c>
      <c r="I68" s="3">
        <f t="shared" si="55"/>
        <v>937440</v>
      </c>
      <c r="J68" s="3">
        <v>0</v>
      </c>
      <c r="K68" s="3">
        <f t="shared" si="55"/>
        <v>937440</v>
      </c>
      <c r="L68" s="3">
        <v>0</v>
      </c>
      <c r="M68" s="3">
        <f t="shared" si="55"/>
        <v>937440</v>
      </c>
      <c r="N68" s="3">
        <v>0</v>
      </c>
      <c r="O68" s="3">
        <f t="shared" si="55"/>
        <v>937440</v>
      </c>
      <c r="P68" s="3">
        <v>937440</v>
      </c>
      <c r="Q68" s="3">
        <v>0</v>
      </c>
      <c r="R68" s="3">
        <f t="shared" ref="R68:R71" si="110">P68+Q68</f>
        <v>937440</v>
      </c>
      <c r="S68" s="3">
        <v>0</v>
      </c>
      <c r="T68" s="3">
        <f t="shared" ref="T68:T71" si="111">R68+S68</f>
        <v>937440</v>
      </c>
      <c r="U68" s="3">
        <v>0</v>
      </c>
      <c r="V68" s="3">
        <f t="shared" ref="V68:V71" si="112">T68+U68</f>
        <v>937440</v>
      </c>
      <c r="W68" s="3">
        <v>0</v>
      </c>
      <c r="X68" s="3">
        <f t="shared" ref="X68:X71" si="113">V68+W68</f>
        <v>937440</v>
      </c>
      <c r="Y68" s="3">
        <v>0</v>
      </c>
      <c r="Z68" s="3">
        <f t="shared" ref="Z68:Z71" si="114">X68+Y68</f>
        <v>937440</v>
      </c>
      <c r="AA68" s="3">
        <v>0</v>
      </c>
      <c r="AB68" s="3">
        <f t="shared" ref="AB68:AB71" si="115">Z68+AA68</f>
        <v>937440</v>
      </c>
      <c r="AC68" s="3">
        <v>937440</v>
      </c>
      <c r="AD68" s="3">
        <v>0</v>
      </c>
      <c r="AE68" s="3">
        <f t="shared" ref="AE68:AE71" si="116">AC68+AD68</f>
        <v>937440</v>
      </c>
      <c r="AF68" s="3">
        <v>0</v>
      </c>
      <c r="AG68" s="3">
        <f t="shared" ref="AG68:AG71" si="117">AE68+AF68</f>
        <v>937440</v>
      </c>
      <c r="AH68" s="3">
        <v>0</v>
      </c>
      <c r="AI68" s="3">
        <f t="shared" ref="AI68:AI71" si="118">AG68+AH68</f>
        <v>937440</v>
      </c>
      <c r="AJ68" s="3">
        <v>0</v>
      </c>
      <c r="AK68" s="3">
        <f t="shared" ref="AK68:AK71" si="119">AI68+AJ68</f>
        <v>937440</v>
      </c>
      <c r="AL68" s="3">
        <v>0</v>
      </c>
      <c r="AM68" s="3">
        <f t="shared" ref="AM68:AM71" si="120">AK68+AL68</f>
        <v>937440</v>
      </c>
      <c r="AN68" s="3">
        <v>0</v>
      </c>
      <c r="AO68" s="3">
        <f t="shared" ref="AO68:AO71" si="121">AM68+AN68</f>
        <v>937440</v>
      </c>
    </row>
    <row r="69" spans="1:41" s="8" customFormat="1" ht="110.25">
      <c r="A69" s="19" t="s">
        <v>212</v>
      </c>
      <c r="B69" s="36" t="s">
        <v>211</v>
      </c>
      <c r="C69" s="3">
        <v>3165881.61</v>
      </c>
      <c r="D69" s="3">
        <v>0</v>
      </c>
      <c r="E69" s="3">
        <f t="shared" si="55"/>
        <v>3165881.61</v>
      </c>
      <c r="F69" s="3">
        <v>0</v>
      </c>
      <c r="G69" s="3">
        <f t="shared" si="55"/>
        <v>3165881.61</v>
      </c>
      <c r="H69" s="3">
        <v>0</v>
      </c>
      <c r="I69" s="3">
        <f t="shared" ref="I69:O69" si="122">G69+H69</f>
        <v>3165881.61</v>
      </c>
      <c r="J69" s="3">
        <v>0</v>
      </c>
      <c r="K69" s="3">
        <f t="shared" si="122"/>
        <v>3165881.61</v>
      </c>
      <c r="L69" s="3">
        <v>0</v>
      </c>
      <c r="M69" s="3">
        <f t="shared" si="122"/>
        <v>3165881.61</v>
      </c>
      <c r="N69" s="3">
        <v>0</v>
      </c>
      <c r="O69" s="3">
        <f t="shared" si="122"/>
        <v>3165881.61</v>
      </c>
      <c r="P69" s="3">
        <v>3213918</v>
      </c>
      <c r="Q69" s="3">
        <v>0</v>
      </c>
      <c r="R69" s="3">
        <f t="shared" si="110"/>
        <v>3213918</v>
      </c>
      <c r="S69" s="3">
        <v>0</v>
      </c>
      <c r="T69" s="3">
        <f t="shared" si="111"/>
        <v>3213918</v>
      </c>
      <c r="U69" s="3">
        <v>0</v>
      </c>
      <c r="V69" s="3">
        <f t="shared" si="112"/>
        <v>3213918</v>
      </c>
      <c r="W69" s="3">
        <v>0</v>
      </c>
      <c r="X69" s="3">
        <f t="shared" si="113"/>
        <v>3213918</v>
      </c>
      <c r="Y69" s="3">
        <v>0</v>
      </c>
      <c r="Z69" s="3">
        <f t="shared" si="114"/>
        <v>3213918</v>
      </c>
      <c r="AA69" s="3">
        <v>0</v>
      </c>
      <c r="AB69" s="3">
        <f t="shared" si="115"/>
        <v>3213918</v>
      </c>
      <c r="AC69" s="3">
        <v>3272054.43</v>
      </c>
      <c r="AD69" s="3">
        <v>0</v>
      </c>
      <c r="AE69" s="3">
        <f t="shared" si="116"/>
        <v>3272054.43</v>
      </c>
      <c r="AF69" s="3">
        <v>0</v>
      </c>
      <c r="AG69" s="3">
        <f t="shared" si="117"/>
        <v>3272054.43</v>
      </c>
      <c r="AH69" s="3">
        <v>0</v>
      </c>
      <c r="AI69" s="3">
        <f t="shared" si="118"/>
        <v>3272054.43</v>
      </c>
      <c r="AJ69" s="3">
        <v>0</v>
      </c>
      <c r="AK69" s="3">
        <f t="shared" si="119"/>
        <v>3272054.43</v>
      </c>
      <c r="AL69" s="3">
        <v>0</v>
      </c>
      <c r="AM69" s="3">
        <f t="shared" si="120"/>
        <v>3272054.43</v>
      </c>
      <c r="AN69" s="3">
        <v>0</v>
      </c>
      <c r="AO69" s="3">
        <f t="shared" si="121"/>
        <v>3272054.43</v>
      </c>
    </row>
    <row r="70" spans="1:41" s="8" customFormat="1" ht="157.5">
      <c r="A70" s="19" t="s">
        <v>175</v>
      </c>
      <c r="B70" s="21" t="s">
        <v>224</v>
      </c>
      <c r="C70" s="3">
        <v>45630000</v>
      </c>
      <c r="D70" s="3">
        <v>0</v>
      </c>
      <c r="E70" s="3">
        <f t="shared" si="55"/>
        <v>45630000</v>
      </c>
      <c r="F70" s="3">
        <v>0</v>
      </c>
      <c r="G70" s="3">
        <f t="shared" si="55"/>
        <v>45630000</v>
      </c>
      <c r="H70" s="3">
        <v>0</v>
      </c>
      <c r="I70" s="3">
        <f t="shared" si="55"/>
        <v>45630000</v>
      </c>
      <c r="J70" s="3">
        <v>0</v>
      </c>
      <c r="K70" s="3">
        <f t="shared" si="55"/>
        <v>45630000</v>
      </c>
      <c r="L70" s="3">
        <v>0</v>
      </c>
      <c r="M70" s="3">
        <f t="shared" si="55"/>
        <v>45630000</v>
      </c>
      <c r="N70" s="3">
        <v>0</v>
      </c>
      <c r="O70" s="3">
        <f t="shared" si="55"/>
        <v>45630000</v>
      </c>
      <c r="P70" s="3">
        <v>45864000</v>
      </c>
      <c r="Q70" s="3">
        <v>0</v>
      </c>
      <c r="R70" s="3">
        <f t="shared" si="110"/>
        <v>45864000</v>
      </c>
      <c r="S70" s="3">
        <v>0</v>
      </c>
      <c r="T70" s="3">
        <f t="shared" si="111"/>
        <v>45864000</v>
      </c>
      <c r="U70" s="3">
        <v>0</v>
      </c>
      <c r="V70" s="3">
        <f t="shared" si="112"/>
        <v>45864000</v>
      </c>
      <c r="W70" s="3">
        <v>0</v>
      </c>
      <c r="X70" s="3">
        <f t="shared" si="113"/>
        <v>45864000</v>
      </c>
      <c r="Y70" s="3">
        <v>0</v>
      </c>
      <c r="Z70" s="3">
        <f t="shared" si="114"/>
        <v>45864000</v>
      </c>
      <c r="AA70" s="3">
        <v>0</v>
      </c>
      <c r="AB70" s="3">
        <f t="shared" si="115"/>
        <v>45864000</v>
      </c>
      <c r="AC70" s="3">
        <v>46332000</v>
      </c>
      <c r="AD70" s="3">
        <v>0</v>
      </c>
      <c r="AE70" s="3">
        <f t="shared" si="116"/>
        <v>46332000</v>
      </c>
      <c r="AF70" s="3">
        <v>0</v>
      </c>
      <c r="AG70" s="3">
        <f t="shared" si="117"/>
        <v>46332000</v>
      </c>
      <c r="AH70" s="3">
        <v>0</v>
      </c>
      <c r="AI70" s="3">
        <f t="shared" si="118"/>
        <v>46332000</v>
      </c>
      <c r="AJ70" s="3">
        <v>0</v>
      </c>
      <c r="AK70" s="3">
        <f t="shared" si="119"/>
        <v>46332000</v>
      </c>
      <c r="AL70" s="3">
        <v>0</v>
      </c>
      <c r="AM70" s="3">
        <f t="shared" si="120"/>
        <v>46332000</v>
      </c>
      <c r="AN70" s="3">
        <v>0</v>
      </c>
      <c r="AO70" s="3">
        <f t="shared" si="121"/>
        <v>46332000</v>
      </c>
    </row>
    <row r="71" spans="1:41" s="8" customFormat="1" ht="31.5">
      <c r="A71" s="19" t="s">
        <v>214</v>
      </c>
      <c r="B71" s="36" t="s">
        <v>213</v>
      </c>
      <c r="C71" s="3">
        <v>0</v>
      </c>
      <c r="D71" s="3">
        <v>0</v>
      </c>
      <c r="E71" s="3">
        <f t="shared" ref="E71" si="123">C71+D71</f>
        <v>0</v>
      </c>
      <c r="F71" s="3">
        <v>0</v>
      </c>
      <c r="G71" s="3">
        <f t="shared" ref="G71" si="124">E71+F71</f>
        <v>0</v>
      </c>
      <c r="H71" s="3">
        <v>0</v>
      </c>
      <c r="I71" s="3">
        <f t="shared" ref="I71:O71" si="125">G71+H71</f>
        <v>0</v>
      </c>
      <c r="J71" s="3">
        <v>9499163</v>
      </c>
      <c r="K71" s="3">
        <f t="shared" si="125"/>
        <v>9499163</v>
      </c>
      <c r="L71" s="3">
        <v>1155095.3400000001</v>
      </c>
      <c r="M71" s="3">
        <f t="shared" si="125"/>
        <v>10654258.34</v>
      </c>
      <c r="N71" s="3">
        <v>0</v>
      </c>
      <c r="O71" s="3">
        <f t="shared" si="125"/>
        <v>10654258.34</v>
      </c>
      <c r="P71" s="3">
        <v>0</v>
      </c>
      <c r="Q71" s="3">
        <v>0</v>
      </c>
      <c r="R71" s="3">
        <f t="shared" si="110"/>
        <v>0</v>
      </c>
      <c r="S71" s="3">
        <v>0</v>
      </c>
      <c r="T71" s="3">
        <f t="shared" si="111"/>
        <v>0</v>
      </c>
      <c r="U71" s="3">
        <v>0</v>
      </c>
      <c r="V71" s="3">
        <f t="shared" si="112"/>
        <v>0</v>
      </c>
      <c r="W71" s="3">
        <v>0</v>
      </c>
      <c r="X71" s="3">
        <f t="shared" si="113"/>
        <v>0</v>
      </c>
      <c r="Y71" s="3">
        <v>0</v>
      </c>
      <c r="Z71" s="3">
        <f t="shared" si="114"/>
        <v>0</v>
      </c>
      <c r="AA71" s="3">
        <v>0</v>
      </c>
      <c r="AB71" s="3">
        <f t="shared" si="115"/>
        <v>0</v>
      </c>
      <c r="AC71" s="3">
        <v>0</v>
      </c>
      <c r="AD71" s="3">
        <v>0</v>
      </c>
      <c r="AE71" s="3">
        <f t="shared" si="116"/>
        <v>0</v>
      </c>
      <c r="AF71" s="3">
        <v>0</v>
      </c>
      <c r="AG71" s="3">
        <f t="shared" si="117"/>
        <v>0</v>
      </c>
      <c r="AH71" s="3">
        <v>0</v>
      </c>
      <c r="AI71" s="3">
        <f t="shared" si="118"/>
        <v>0</v>
      </c>
      <c r="AJ71" s="3">
        <v>0</v>
      </c>
      <c r="AK71" s="3">
        <f t="shared" si="119"/>
        <v>0</v>
      </c>
      <c r="AL71" s="3">
        <v>0</v>
      </c>
      <c r="AM71" s="3">
        <f t="shared" si="120"/>
        <v>0</v>
      </c>
      <c r="AN71" s="3">
        <v>0</v>
      </c>
      <c r="AO71" s="3">
        <f t="shared" si="121"/>
        <v>0</v>
      </c>
    </row>
    <row r="72" spans="1:41" s="24" customFormat="1">
      <c r="A72" s="23" t="s">
        <v>63</v>
      </c>
      <c r="B72" s="12" t="s">
        <v>1</v>
      </c>
      <c r="C72" s="4">
        <f>SUM(C73,C82,C84,C87,C95,C100,C102,C109,C112,C117,C120,C122,C124)</f>
        <v>1907548616.9300001</v>
      </c>
      <c r="D72" s="4">
        <f t="shared" ref="D72:N72" si="126">SUM(D73,D82,D84,D87,D95,D100,D102,D109,D112,D117,D120,D122,D124)</f>
        <v>200278621.94999999</v>
      </c>
      <c r="E72" s="4">
        <f t="shared" si="126"/>
        <v>2107827238.8800001</v>
      </c>
      <c r="F72" s="4">
        <f t="shared" si="126"/>
        <v>17491609.789999999</v>
      </c>
      <c r="G72" s="4">
        <f t="shared" si="126"/>
        <v>2125318848.6700003</v>
      </c>
      <c r="H72" s="4">
        <f t="shared" si="126"/>
        <v>99731907.400000006</v>
      </c>
      <c r="I72" s="4">
        <f t="shared" si="126"/>
        <v>2225050756.0700002</v>
      </c>
      <c r="J72" s="4">
        <f t="shared" ref="J72:K72" si="127">SUM(J73,J82,J84,J87,J95,J100,J102,J109,J112,J117,J120,J122,J124)</f>
        <v>100797978.95</v>
      </c>
      <c r="K72" s="4">
        <f t="shared" si="127"/>
        <v>2325848735.0200005</v>
      </c>
      <c r="L72" s="4">
        <f t="shared" si="126"/>
        <v>172984067.43999997</v>
      </c>
      <c r="M72" s="4">
        <f t="shared" si="126"/>
        <v>2498832802.4599996</v>
      </c>
      <c r="N72" s="4">
        <f t="shared" si="126"/>
        <v>-4556531.57</v>
      </c>
      <c r="O72" s="4">
        <f t="shared" ref="O72:AA72" si="128">SUM(O73,O82,O84,O87,O95,O100,O102,O109,O112,O117,O120,O122,O124)</f>
        <v>2494276270.8899999</v>
      </c>
      <c r="P72" s="4">
        <f t="shared" si="128"/>
        <v>1711509911.9900002</v>
      </c>
      <c r="Q72" s="4">
        <f t="shared" si="128"/>
        <v>0</v>
      </c>
      <c r="R72" s="4">
        <f t="shared" si="128"/>
        <v>1711509911.9900002</v>
      </c>
      <c r="S72" s="4">
        <f t="shared" si="128"/>
        <v>0</v>
      </c>
      <c r="T72" s="4">
        <f t="shared" si="128"/>
        <v>1711509911.9900002</v>
      </c>
      <c r="U72" s="4">
        <f t="shared" si="128"/>
        <v>3508452</v>
      </c>
      <c r="V72" s="4">
        <f t="shared" si="128"/>
        <v>1715018363.9900002</v>
      </c>
      <c r="W72" s="4">
        <f t="shared" si="128"/>
        <v>0</v>
      </c>
      <c r="X72" s="4">
        <f t="shared" si="128"/>
        <v>1715018363.9900002</v>
      </c>
      <c r="Y72" s="4">
        <f t="shared" si="128"/>
        <v>921014.9</v>
      </c>
      <c r="Z72" s="4">
        <f t="shared" si="128"/>
        <v>1715939378.8900001</v>
      </c>
      <c r="AA72" s="4">
        <f t="shared" si="128"/>
        <v>-6601</v>
      </c>
      <c r="AB72" s="4">
        <f t="shared" ref="AB72:AN72" si="129">SUM(AB73,AB82,AB84,AB87,AB95,AB100,AB102,AB109,AB112,AB117,AB120,AB122,AB124)</f>
        <v>1715932777.8900001</v>
      </c>
      <c r="AC72" s="4">
        <f t="shared" si="129"/>
        <v>1779210688.2299998</v>
      </c>
      <c r="AD72" s="4">
        <f t="shared" si="129"/>
        <v>0</v>
      </c>
      <c r="AE72" s="4">
        <f t="shared" si="129"/>
        <v>1779210688.2299998</v>
      </c>
      <c r="AF72" s="4">
        <f t="shared" si="129"/>
        <v>0</v>
      </c>
      <c r="AG72" s="4">
        <f t="shared" si="129"/>
        <v>1779210688.2299998</v>
      </c>
      <c r="AH72" s="4">
        <f t="shared" si="129"/>
        <v>0</v>
      </c>
      <c r="AI72" s="4">
        <f t="shared" si="129"/>
        <v>1779210688.2299998</v>
      </c>
      <c r="AJ72" s="4">
        <f t="shared" si="129"/>
        <v>0</v>
      </c>
      <c r="AK72" s="4">
        <f t="shared" si="129"/>
        <v>1779210688.2299998</v>
      </c>
      <c r="AL72" s="4">
        <f t="shared" si="129"/>
        <v>921278.9</v>
      </c>
      <c r="AM72" s="4">
        <f t="shared" si="129"/>
        <v>1780131967.1299999</v>
      </c>
      <c r="AN72" s="4">
        <f t="shared" si="129"/>
        <v>-6865</v>
      </c>
      <c r="AO72" s="4">
        <f t="shared" ref="AO72" si="130">SUM(AO73,AO82,AO84,AO87,AO95,AO100,AO102,AO109,AO112,AO117,AO120,AO122,AO124)</f>
        <v>1780125102.1299999</v>
      </c>
    </row>
    <row r="73" spans="1:41" s="24" customFormat="1">
      <c r="A73" s="23" t="s">
        <v>64</v>
      </c>
      <c r="B73" s="14" t="s">
        <v>2</v>
      </c>
      <c r="C73" s="4">
        <f>SUM(C74:C81)</f>
        <v>351158471.93000001</v>
      </c>
      <c r="D73" s="4">
        <f t="shared" ref="D73:N73" si="131">SUM(D74:D81)</f>
        <v>24613326.859999999</v>
      </c>
      <c r="E73" s="4">
        <f t="shared" si="131"/>
        <v>375771798.79000002</v>
      </c>
      <c r="F73" s="4">
        <f t="shared" si="131"/>
        <v>-350000</v>
      </c>
      <c r="G73" s="4">
        <f t="shared" si="131"/>
        <v>375421798.79000002</v>
      </c>
      <c r="H73" s="4">
        <f t="shared" si="131"/>
        <v>23781381.199999999</v>
      </c>
      <c r="I73" s="4">
        <f t="shared" si="131"/>
        <v>399203179.99000001</v>
      </c>
      <c r="J73" s="4">
        <f t="shared" ref="J73:K73" si="132">SUM(J74:J81)</f>
        <v>-7081883.3700000001</v>
      </c>
      <c r="K73" s="4">
        <f t="shared" si="132"/>
        <v>392121296.62</v>
      </c>
      <c r="L73" s="4">
        <f t="shared" si="131"/>
        <v>5532472.5200000005</v>
      </c>
      <c r="M73" s="4">
        <f t="shared" si="131"/>
        <v>397653769.13999999</v>
      </c>
      <c r="N73" s="4">
        <f t="shared" si="131"/>
        <v>-17395000</v>
      </c>
      <c r="O73" s="4">
        <f t="shared" ref="O73" si="133">SUM(O74:O81)</f>
        <v>380258769.13999999</v>
      </c>
      <c r="P73" s="4">
        <f>SUM(P74:P81)</f>
        <v>314293621.71000004</v>
      </c>
      <c r="Q73" s="4">
        <f t="shared" ref="Q73:AB73" si="134">SUM(Q74:Q81)</f>
        <v>-48817.48</v>
      </c>
      <c r="R73" s="4">
        <f t="shared" si="134"/>
        <v>314244804.23000002</v>
      </c>
      <c r="S73" s="4">
        <f t="shared" si="134"/>
        <v>0</v>
      </c>
      <c r="T73" s="4">
        <f t="shared" si="134"/>
        <v>314244804.23000002</v>
      </c>
      <c r="U73" s="4">
        <f t="shared" si="134"/>
        <v>0</v>
      </c>
      <c r="V73" s="4">
        <f t="shared" si="134"/>
        <v>314244804.23000002</v>
      </c>
      <c r="W73" s="4">
        <f t="shared" si="134"/>
        <v>0</v>
      </c>
      <c r="X73" s="4">
        <f t="shared" si="134"/>
        <v>314244804.23000002</v>
      </c>
      <c r="Y73" s="4">
        <f t="shared" si="134"/>
        <v>6601</v>
      </c>
      <c r="Z73" s="4">
        <f t="shared" si="134"/>
        <v>314251405.23000002</v>
      </c>
      <c r="AA73" s="4">
        <f t="shared" si="134"/>
        <v>-6601</v>
      </c>
      <c r="AB73" s="4">
        <f t="shared" si="134"/>
        <v>314244804.23000002</v>
      </c>
      <c r="AC73" s="4">
        <f>SUM(AC74:AC81)</f>
        <v>345295004.22000003</v>
      </c>
      <c r="AD73" s="4">
        <f t="shared" ref="AD73:AO73" si="135">SUM(AD74:AD81)</f>
        <v>0</v>
      </c>
      <c r="AE73" s="4">
        <f t="shared" si="135"/>
        <v>345295004.22000003</v>
      </c>
      <c r="AF73" s="4">
        <f t="shared" si="135"/>
        <v>0</v>
      </c>
      <c r="AG73" s="4">
        <f t="shared" si="135"/>
        <v>345295004.22000003</v>
      </c>
      <c r="AH73" s="4">
        <f t="shared" si="135"/>
        <v>0</v>
      </c>
      <c r="AI73" s="4">
        <f t="shared" si="135"/>
        <v>345295004.22000003</v>
      </c>
      <c r="AJ73" s="4">
        <f t="shared" si="135"/>
        <v>0</v>
      </c>
      <c r="AK73" s="4">
        <f t="shared" si="135"/>
        <v>345295004.22000003</v>
      </c>
      <c r="AL73" s="4">
        <f t="shared" si="135"/>
        <v>6865</v>
      </c>
      <c r="AM73" s="4">
        <f t="shared" si="135"/>
        <v>345301869.22000003</v>
      </c>
      <c r="AN73" s="4">
        <f t="shared" si="135"/>
        <v>-6865</v>
      </c>
      <c r="AO73" s="4">
        <f t="shared" si="135"/>
        <v>345295004.22000003</v>
      </c>
    </row>
    <row r="74" spans="1:41" ht="47.25">
      <c r="A74" s="25" t="s">
        <v>65</v>
      </c>
      <c r="B74" s="6" t="s">
        <v>3</v>
      </c>
      <c r="C74" s="26">
        <v>4028690</v>
      </c>
      <c r="D74" s="26">
        <v>0</v>
      </c>
      <c r="E74" s="26">
        <f>C74+D74</f>
        <v>4028690</v>
      </c>
      <c r="F74" s="26">
        <v>0</v>
      </c>
      <c r="G74" s="26">
        <f>E74+F74</f>
        <v>4028690</v>
      </c>
      <c r="H74" s="26">
        <v>1145559.5</v>
      </c>
      <c r="I74" s="26">
        <f>G74+H74</f>
        <v>5174249.5</v>
      </c>
      <c r="J74" s="26">
        <v>0</v>
      </c>
      <c r="K74" s="26">
        <f>I74+J74</f>
        <v>5174249.5</v>
      </c>
      <c r="L74" s="26">
        <v>0</v>
      </c>
      <c r="M74" s="26">
        <f>K74+L74</f>
        <v>5174249.5</v>
      </c>
      <c r="N74" s="26">
        <v>0</v>
      </c>
      <c r="O74" s="26">
        <f>M74+N74</f>
        <v>5174249.5</v>
      </c>
      <c r="P74" s="26">
        <v>4148350</v>
      </c>
      <c r="Q74" s="26">
        <v>0</v>
      </c>
      <c r="R74" s="26">
        <f>P74+Q74</f>
        <v>4148350</v>
      </c>
      <c r="S74" s="26">
        <v>0</v>
      </c>
      <c r="T74" s="26">
        <f>R74+S74</f>
        <v>4148350</v>
      </c>
      <c r="U74" s="26">
        <v>0</v>
      </c>
      <c r="V74" s="26">
        <f>T74+U74</f>
        <v>4148350</v>
      </c>
      <c r="W74" s="26">
        <v>0</v>
      </c>
      <c r="X74" s="26">
        <f>V74+W74</f>
        <v>4148350</v>
      </c>
      <c r="Y74" s="26">
        <v>0</v>
      </c>
      <c r="Z74" s="26">
        <f>X74+Y74</f>
        <v>4148350</v>
      </c>
      <c r="AA74" s="26">
        <v>0</v>
      </c>
      <c r="AB74" s="26">
        <f>Z74+AA74</f>
        <v>4148350</v>
      </c>
      <c r="AC74" s="26">
        <v>4148350</v>
      </c>
      <c r="AD74" s="26">
        <v>0</v>
      </c>
      <c r="AE74" s="26">
        <f>AC74+AD74</f>
        <v>4148350</v>
      </c>
      <c r="AF74" s="26">
        <v>0</v>
      </c>
      <c r="AG74" s="26">
        <f>AE74+AF74</f>
        <v>4148350</v>
      </c>
      <c r="AH74" s="26">
        <v>0</v>
      </c>
      <c r="AI74" s="26">
        <f>AG74+AH74</f>
        <v>4148350</v>
      </c>
      <c r="AJ74" s="26">
        <v>0</v>
      </c>
      <c r="AK74" s="26">
        <f>AI74+AJ74</f>
        <v>4148350</v>
      </c>
      <c r="AL74" s="26">
        <v>0</v>
      </c>
      <c r="AM74" s="26">
        <f>AK74+AL74</f>
        <v>4148350</v>
      </c>
      <c r="AN74" s="26">
        <v>0</v>
      </c>
      <c r="AO74" s="26">
        <f>AM74+AN74</f>
        <v>4148350</v>
      </c>
    </row>
    <row r="75" spans="1:41" ht="63">
      <c r="A75" s="25" t="s">
        <v>66</v>
      </c>
      <c r="B75" s="6" t="s">
        <v>4</v>
      </c>
      <c r="C75" s="26">
        <v>13367800</v>
      </c>
      <c r="D75" s="26">
        <v>0</v>
      </c>
      <c r="E75" s="26">
        <f t="shared" ref="E75:O124" si="136">C75+D75</f>
        <v>13367800</v>
      </c>
      <c r="F75" s="26">
        <v>0</v>
      </c>
      <c r="G75" s="26">
        <f t="shared" si="136"/>
        <v>13367800</v>
      </c>
      <c r="H75" s="26">
        <v>0</v>
      </c>
      <c r="I75" s="26">
        <f t="shared" si="136"/>
        <v>13367800</v>
      </c>
      <c r="J75" s="26">
        <v>0</v>
      </c>
      <c r="K75" s="26">
        <f t="shared" si="136"/>
        <v>13367800</v>
      </c>
      <c r="L75" s="26">
        <v>-2947466.79</v>
      </c>
      <c r="M75" s="26">
        <f t="shared" si="136"/>
        <v>10420333.210000001</v>
      </c>
      <c r="N75" s="26">
        <v>0</v>
      </c>
      <c r="O75" s="26">
        <f t="shared" si="136"/>
        <v>10420333.210000001</v>
      </c>
      <c r="P75" s="26">
        <v>13650800</v>
      </c>
      <c r="Q75" s="26">
        <v>0</v>
      </c>
      <c r="R75" s="26">
        <f t="shared" ref="R75:AB124" si="137">P75+Q75</f>
        <v>13650800</v>
      </c>
      <c r="S75" s="26">
        <v>0</v>
      </c>
      <c r="T75" s="26">
        <f t="shared" si="137"/>
        <v>13650800</v>
      </c>
      <c r="U75" s="26">
        <v>0</v>
      </c>
      <c r="V75" s="26">
        <f t="shared" si="137"/>
        <v>13650800</v>
      </c>
      <c r="W75" s="26">
        <v>0</v>
      </c>
      <c r="X75" s="26">
        <f t="shared" si="137"/>
        <v>13650800</v>
      </c>
      <c r="Y75" s="26">
        <v>0</v>
      </c>
      <c r="Z75" s="26">
        <f t="shared" si="137"/>
        <v>13650800</v>
      </c>
      <c r="AA75" s="26">
        <v>0</v>
      </c>
      <c r="AB75" s="26">
        <f t="shared" si="137"/>
        <v>13650800</v>
      </c>
      <c r="AC75" s="26">
        <v>13650800</v>
      </c>
      <c r="AD75" s="26">
        <v>0</v>
      </c>
      <c r="AE75" s="26">
        <f t="shared" ref="AE75:AE81" si="138">AC75+AD75</f>
        <v>13650800</v>
      </c>
      <c r="AF75" s="26">
        <v>0</v>
      </c>
      <c r="AG75" s="26">
        <f t="shared" ref="AG75:AG81" si="139">AE75+AF75</f>
        <v>13650800</v>
      </c>
      <c r="AH75" s="26">
        <v>0</v>
      </c>
      <c r="AI75" s="26">
        <f t="shared" ref="AI75:AI81" si="140">AG75+AH75</f>
        <v>13650800</v>
      </c>
      <c r="AJ75" s="26">
        <v>0</v>
      </c>
      <c r="AK75" s="26">
        <f t="shared" ref="AK75:AK81" si="141">AI75+AJ75</f>
        <v>13650800</v>
      </c>
      <c r="AL75" s="26">
        <v>0</v>
      </c>
      <c r="AM75" s="26">
        <f t="shared" ref="AM75:AM81" si="142">AK75+AL75</f>
        <v>13650800</v>
      </c>
      <c r="AN75" s="26">
        <v>0</v>
      </c>
      <c r="AO75" s="26">
        <f t="shared" ref="AO75:AO81" si="143">AM75+AN75</f>
        <v>13650800</v>
      </c>
    </row>
    <row r="76" spans="1:41" ht="63">
      <c r="A76" s="25" t="s">
        <v>67</v>
      </c>
      <c r="B76" s="6" t="s">
        <v>5</v>
      </c>
      <c r="C76" s="26">
        <v>125224700.65000001</v>
      </c>
      <c r="D76" s="26">
        <v>996989.2</v>
      </c>
      <c r="E76" s="26">
        <f t="shared" si="136"/>
        <v>126221689.85000001</v>
      </c>
      <c r="F76" s="26">
        <v>0</v>
      </c>
      <c r="G76" s="26">
        <f t="shared" si="136"/>
        <v>126221689.85000001</v>
      </c>
      <c r="H76" s="26">
        <v>1692332.58</v>
      </c>
      <c r="I76" s="26">
        <f t="shared" si="136"/>
        <v>127914022.43000001</v>
      </c>
      <c r="J76" s="26">
        <v>924346.56</v>
      </c>
      <c r="K76" s="26">
        <f t="shared" si="136"/>
        <v>128838368.99000001</v>
      </c>
      <c r="L76" s="26">
        <v>-258230.37</v>
      </c>
      <c r="M76" s="26">
        <f t="shared" si="136"/>
        <v>128580138.62</v>
      </c>
      <c r="N76" s="26">
        <v>0</v>
      </c>
      <c r="O76" s="26">
        <f t="shared" si="136"/>
        <v>128580138.62</v>
      </c>
      <c r="P76" s="26">
        <v>128999478.53</v>
      </c>
      <c r="Q76" s="26">
        <v>0</v>
      </c>
      <c r="R76" s="26">
        <f t="shared" si="137"/>
        <v>128999478.53</v>
      </c>
      <c r="S76" s="26">
        <v>0</v>
      </c>
      <c r="T76" s="26">
        <f t="shared" si="137"/>
        <v>128999478.53</v>
      </c>
      <c r="U76" s="26">
        <v>0</v>
      </c>
      <c r="V76" s="26">
        <f t="shared" si="137"/>
        <v>128999478.53</v>
      </c>
      <c r="W76" s="26">
        <v>0</v>
      </c>
      <c r="X76" s="26">
        <f t="shared" si="137"/>
        <v>128999478.53</v>
      </c>
      <c r="Y76" s="26">
        <v>6601</v>
      </c>
      <c r="Z76" s="26">
        <f t="shared" si="137"/>
        <v>129006079.53</v>
      </c>
      <c r="AA76" s="26">
        <v>-6601</v>
      </c>
      <c r="AB76" s="26">
        <f t="shared" si="137"/>
        <v>128999478.53</v>
      </c>
      <c r="AC76" s="26">
        <v>129383589.13</v>
      </c>
      <c r="AD76" s="26">
        <v>0</v>
      </c>
      <c r="AE76" s="26">
        <f t="shared" si="138"/>
        <v>129383589.13</v>
      </c>
      <c r="AF76" s="26">
        <v>0</v>
      </c>
      <c r="AG76" s="26">
        <f t="shared" si="139"/>
        <v>129383589.13</v>
      </c>
      <c r="AH76" s="26">
        <v>0</v>
      </c>
      <c r="AI76" s="26">
        <f t="shared" si="140"/>
        <v>129383589.13</v>
      </c>
      <c r="AJ76" s="26">
        <v>0</v>
      </c>
      <c r="AK76" s="26">
        <f t="shared" si="141"/>
        <v>129383589.13</v>
      </c>
      <c r="AL76" s="26">
        <v>6865</v>
      </c>
      <c r="AM76" s="26">
        <f t="shared" si="142"/>
        <v>129390454.13</v>
      </c>
      <c r="AN76" s="26">
        <v>-6865</v>
      </c>
      <c r="AO76" s="26">
        <f t="shared" si="143"/>
        <v>129383589.13</v>
      </c>
    </row>
    <row r="77" spans="1:41">
      <c r="A77" s="25" t="s">
        <v>68</v>
      </c>
      <c r="B77" s="6" t="s">
        <v>6</v>
      </c>
      <c r="C77" s="26">
        <v>30711</v>
      </c>
      <c r="D77" s="26">
        <v>0</v>
      </c>
      <c r="E77" s="26">
        <f t="shared" si="136"/>
        <v>30711</v>
      </c>
      <c r="F77" s="26">
        <v>0</v>
      </c>
      <c r="G77" s="26">
        <f t="shared" si="136"/>
        <v>30711</v>
      </c>
      <c r="H77" s="26">
        <v>0</v>
      </c>
      <c r="I77" s="26">
        <f t="shared" si="136"/>
        <v>30711</v>
      </c>
      <c r="J77" s="26">
        <v>0</v>
      </c>
      <c r="K77" s="26">
        <f t="shared" si="136"/>
        <v>30711</v>
      </c>
      <c r="L77" s="26">
        <v>0</v>
      </c>
      <c r="M77" s="26">
        <f t="shared" si="136"/>
        <v>30711</v>
      </c>
      <c r="N77" s="26">
        <v>0</v>
      </c>
      <c r="O77" s="26">
        <f t="shared" si="136"/>
        <v>30711</v>
      </c>
      <c r="P77" s="26">
        <v>243538</v>
      </c>
      <c r="Q77" s="26">
        <v>0</v>
      </c>
      <c r="R77" s="26">
        <f t="shared" si="137"/>
        <v>243538</v>
      </c>
      <c r="S77" s="26">
        <v>0</v>
      </c>
      <c r="T77" s="26">
        <f t="shared" si="137"/>
        <v>243538</v>
      </c>
      <c r="U77" s="26">
        <v>0</v>
      </c>
      <c r="V77" s="26">
        <f t="shared" si="137"/>
        <v>243538</v>
      </c>
      <c r="W77" s="26">
        <v>0</v>
      </c>
      <c r="X77" s="26">
        <f t="shared" si="137"/>
        <v>243538</v>
      </c>
      <c r="Y77" s="26">
        <v>0</v>
      </c>
      <c r="Z77" s="26">
        <f t="shared" si="137"/>
        <v>243538</v>
      </c>
      <c r="AA77" s="26">
        <v>0</v>
      </c>
      <c r="AB77" s="26">
        <f t="shared" si="137"/>
        <v>243538</v>
      </c>
      <c r="AC77" s="26">
        <v>32987</v>
      </c>
      <c r="AD77" s="26">
        <v>0</v>
      </c>
      <c r="AE77" s="26">
        <f t="shared" si="138"/>
        <v>32987</v>
      </c>
      <c r="AF77" s="26">
        <v>0</v>
      </c>
      <c r="AG77" s="26">
        <f t="shared" si="139"/>
        <v>32987</v>
      </c>
      <c r="AH77" s="26">
        <v>0</v>
      </c>
      <c r="AI77" s="26">
        <f t="shared" si="140"/>
        <v>32987</v>
      </c>
      <c r="AJ77" s="26">
        <v>0</v>
      </c>
      <c r="AK77" s="26">
        <f t="shared" si="141"/>
        <v>32987</v>
      </c>
      <c r="AL77" s="26">
        <v>0</v>
      </c>
      <c r="AM77" s="26">
        <f t="shared" si="142"/>
        <v>32987</v>
      </c>
      <c r="AN77" s="26">
        <v>0</v>
      </c>
      <c r="AO77" s="26">
        <f t="shared" si="143"/>
        <v>32987</v>
      </c>
    </row>
    <row r="78" spans="1:41" ht="47.25">
      <c r="A78" s="25" t="s">
        <v>69</v>
      </c>
      <c r="B78" s="6" t="s">
        <v>7</v>
      </c>
      <c r="C78" s="26">
        <v>22526763.809999999</v>
      </c>
      <c r="D78" s="26">
        <v>299793.55</v>
      </c>
      <c r="E78" s="26">
        <f t="shared" si="136"/>
        <v>22826557.359999999</v>
      </c>
      <c r="F78" s="26">
        <v>0</v>
      </c>
      <c r="G78" s="26">
        <f t="shared" si="136"/>
        <v>22826557.359999999</v>
      </c>
      <c r="H78" s="26">
        <v>149991.44</v>
      </c>
      <c r="I78" s="26">
        <f t="shared" si="136"/>
        <v>22976548.800000001</v>
      </c>
      <c r="J78" s="26">
        <v>536428.67000000004</v>
      </c>
      <c r="K78" s="26">
        <f t="shared" si="136"/>
        <v>23512977.470000003</v>
      </c>
      <c r="L78" s="26">
        <v>-187867.99</v>
      </c>
      <c r="M78" s="26">
        <f t="shared" si="136"/>
        <v>23325109.480000004</v>
      </c>
      <c r="N78" s="26">
        <v>0</v>
      </c>
      <c r="O78" s="26">
        <f t="shared" si="136"/>
        <v>23325109.480000004</v>
      </c>
      <c r="P78" s="26">
        <v>22623349.09</v>
      </c>
      <c r="Q78" s="26">
        <v>0</v>
      </c>
      <c r="R78" s="26">
        <f t="shared" si="137"/>
        <v>22623349.09</v>
      </c>
      <c r="S78" s="26">
        <v>0</v>
      </c>
      <c r="T78" s="26">
        <f t="shared" si="137"/>
        <v>22623349.09</v>
      </c>
      <c r="U78" s="26">
        <v>0</v>
      </c>
      <c r="V78" s="26">
        <f t="shared" si="137"/>
        <v>22623349.09</v>
      </c>
      <c r="W78" s="26">
        <v>0</v>
      </c>
      <c r="X78" s="26">
        <f t="shared" si="137"/>
        <v>22623349.09</v>
      </c>
      <c r="Y78" s="26">
        <v>0</v>
      </c>
      <c r="Z78" s="26">
        <f t="shared" si="137"/>
        <v>22623349.09</v>
      </c>
      <c r="AA78" s="26">
        <v>0</v>
      </c>
      <c r="AB78" s="26">
        <f t="shared" si="137"/>
        <v>22623349.09</v>
      </c>
      <c r="AC78" s="26">
        <v>22623349.09</v>
      </c>
      <c r="AD78" s="26">
        <v>0</v>
      </c>
      <c r="AE78" s="26">
        <f t="shared" si="138"/>
        <v>22623349.09</v>
      </c>
      <c r="AF78" s="26">
        <v>0</v>
      </c>
      <c r="AG78" s="26">
        <f t="shared" si="139"/>
        <v>22623349.09</v>
      </c>
      <c r="AH78" s="26">
        <v>0</v>
      </c>
      <c r="AI78" s="26">
        <f t="shared" si="140"/>
        <v>22623349.09</v>
      </c>
      <c r="AJ78" s="26">
        <v>0</v>
      </c>
      <c r="AK78" s="26">
        <f t="shared" si="141"/>
        <v>22623349.09</v>
      </c>
      <c r="AL78" s="26">
        <v>0</v>
      </c>
      <c r="AM78" s="26">
        <f t="shared" si="142"/>
        <v>22623349.09</v>
      </c>
      <c r="AN78" s="26">
        <v>0</v>
      </c>
      <c r="AO78" s="26">
        <f t="shared" si="143"/>
        <v>22623349.09</v>
      </c>
    </row>
    <row r="79" spans="1:41" ht="31.5" customHeight="1">
      <c r="A79" s="25" t="s">
        <v>70</v>
      </c>
      <c r="B79" s="6" t="s">
        <v>8</v>
      </c>
      <c r="C79" s="26">
        <v>0</v>
      </c>
      <c r="D79" s="26">
        <v>0</v>
      </c>
      <c r="E79" s="26">
        <f t="shared" si="136"/>
        <v>0</v>
      </c>
      <c r="F79" s="26">
        <v>0</v>
      </c>
      <c r="G79" s="26">
        <f t="shared" si="136"/>
        <v>0</v>
      </c>
      <c r="H79" s="26">
        <v>0</v>
      </c>
      <c r="I79" s="26">
        <f t="shared" si="136"/>
        <v>0</v>
      </c>
      <c r="J79" s="26">
        <v>0</v>
      </c>
      <c r="K79" s="26">
        <f t="shared" si="136"/>
        <v>0</v>
      </c>
      <c r="L79" s="26">
        <v>0</v>
      </c>
      <c r="M79" s="26">
        <f t="shared" si="136"/>
        <v>0</v>
      </c>
      <c r="N79" s="26">
        <v>0</v>
      </c>
      <c r="O79" s="26">
        <f t="shared" si="136"/>
        <v>0</v>
      </c>
      <c r="P79" s="26">
        <v>0</v>
      </c>
      <c r="Q79" s="26">
        <v>0</v>
      </c>
      <c r="R79" s="26">
        <f t="shared" si="137"/>
        <v>0</v>
      </c>
      <c r="S79" s="26">
        <v>0</v>
      </c>
      <c r="T79" s="26">
        <f t="shared" si="137"/>
        <v>0</v>
      </c>
      <c r="U79" s="26">
        <v>0</v>
      </c>
      <c r="V79" s="26">
        <f t="shared" si="137"/>
        <v>0</v>
      </c>
      <c r="W79" s="26">
        <v>0</v>
      </c>
      <c r="X79" s="26">
        <f t="shared" si="137"/>
        <v>0</v>
      </c>
      <c r="Y79" s="26">
        <v>0</v>
      </c>
      <c r="Z79" s="26">
        <f t="shared" si="137"/>
        <v>0</v>
      </c>
      <c r="AA79" s="26">
        <v>0</v>
      </c>
      <c r="AB79" s="26">
        <f t="shared" si="137"/>
        <v>0</v>
      </c>
      <c r="AC79" s="26">
        <v>0</v>
      </c>
      <c r="AD79" s="26">
        <v>0</v>
      </c>
      <c r="AE79" s="26">
        <f t="shared" si="138"/>
        <v>0</v>
      </c>
      <c r="AF79" s="26">
        <v>0</v>
      </c>
      <c r="AG79" s="26">
        <f t="shared" si="139"/>
        <v>0</v>
      </c>
      <c r="AH79" s="26">
        <v>0</v>
      </c>
      <c r="AI79" s="26">
        <f t="shared" si="140"/>
        <v>0</v>
      </c>
      <c r="AJ79" s="26">
        <v>0</v>
      </c>
      <c r="AK79" s="26">
        <f t="shared" si="141"/>
        <v>0</v>
      </c>
      <c r="AL79" s="26">
        <v>0</v>
      </c>
      <c r="AM79" s="26">
        <f t="shared" si="142"/>
        <v>0</v>
      </c>
      <c r="AN79" s="26">
        <v>0</v>
      </c>
      <c r="AO79" s="26">
        <f t="shared" si="143"/>
        <v>0</v>
      </c>
    </row>
    <row r="80" spans="1:41">
      <c r="A80" s="25" t="s">
        <v>71</v>
      </c>
      <c r="B80" s="6" t="s">
        <v>9</v>
      </c>
      <c r="C80" s="26">
        <v>28500000</v>
      </c>
      <c r="D80" s="26">
        <v>-2700000</v>
      </c>
      <c r="E80" s="26">
        <f t="shared" si="136"/>
        <v>25800000</v>
      </c>
      <c r="F80" s="26">
        <v>-350000</v>
      </c>
      <c r="G80" s="26">
        <f t="shared" si="136"/>
        <v>25450000</v>
      </c>
      <c r="H80" s="26">
        <v>2416000</v>
      </c>
      <c r="I80" s="26">
        <f t="shared" si="136"/>
        <v>27866000</v>
      </c>
      <c r="J80" s="26">
        <v>-16029347.16</v>
      </c>
      <c r="K80" s="26">
        <f t="shared" si="136"/>
        <v>11836652.84</v>
      </c>
      <c r="L80" s="26">
        <v>15130575.300000001</v>
      </c>
      <c r="M80" s="26">
        <f t="shared" si="136"/>
        <v>26967228.140000001</v>
      </c>
      <c r="N80" s="26">
        <f>-2100000-95000-300000-2100000-100000-2200000-4200000-6300000</f>
        <v>-17395000</v>
      </c>
      <c r="O80" s="26">
        <f t="shared" si="136"/>
        <v>9572228.1400000006</v>
      </c>
      <c r="P80" s="26">
        <v>0</v>
      </c>
      <c r="Q80" s="26">
        <v>0</v>
      </c>
      <c r="R80" s="26">
        <f t="shared" si="137"/>
        <v>0</v>
      </c>
      <c r="S80" s="26">
        <v>0</v>
      </c>
      <c r="T80" s="26">
        <f t="shared" si="137"/>
        <v>0</v>
      </c>
      <c r="U80" s="26">
        <v>0</v>
      </c>
      <c r="V80" s="26">
        <f t="shared" si="137"/>
        <v>0</v>
      </c>
      <c r="W80" s="26">
        <v>0</v>
      </c>
      <c r="X80" s="26">
        <f t="shared" si="137"/>
        <v>0</v>
      </c>
      <c r="Y80" s="26">
        <v>0</v>
      </c>
      <c r="Z80" s="26">
        <f t="shared" si="137"/>
        <v>0</v>
      </c>
      <c r="AA80" s="26">
        <v>0</v>
      </c>
      <c r="AB80" s="26">
        <f t="shared" si="137"/>
        <v>0</v>
      </c>
      <c r="AC80" s="26">
        <v>23957101</v>
      </c>
      <c r="AD80" s="26">
        <v>0</v>
      </c>
      <c r="AE80" s="26">
        <f t="shared" si="138"/>
        <v>23957101</v>
      </c>
      <c r="AF80" s="26">
        <v>0</v>
      </c>
      <c r="AG80" s="26">
        <f t="shared" si="139"/>
        <v>23957101</v>
      </c>
      <c r="AH80" s="26">
        <v>0</v>
      </c>
      <c r="AI80" s="26">
        <f t="shared" si="140"/>
        <v>23957101</v>
      </c>
      <c r="AJ80" s="26">
        <v>0</v>
      </c>
      <c r="AK80" s="26">
        <f t="shared" si="141"/>
        <v>23957101</v>
      </c>
      <c r="AL80" s="26">
        <v>0</v>
      </c>
      <c r="AM80" s="26">
        <f t="shared" si="142"/>
        <v>23957101</v>
      </c>
      <c r="AN80" s="26">
        <v>0</v>
      </c>
      <c r="AO80" s="26">
        <f t="shared" si="143"/>
        <v>23957101</v>
      </c>
    </row>
    <row r="81" spans="1:41">
      <c r="A81" s="25" t="s">
        <v>72</v>
      </c>
      <c r="B81" s="6" t="s">
        <v>10</v>
      </c>
      <c r="C81" s="26">
        <v>157479806.47</v>
      </c>
      <c r="D81" s="26">
        <v>26016544.109999999</v>
      </c>
      <c r="E81" s="26">
        <f t="shared" si="136"/>
        <v>183496350.57999998</v>
      </c>
      <c r="F81" s="26">
        <v>0</v>
      </c>
      <c r="G81" s="26">
        <f t="shared" si="136"/>
        <v>183496350.57999998</v>
      </c>
      <c r="H81" s="26">
        <v>18377497.68</v>
      </c>
      <c r="I81" s="26">
        <f t="shared" si="136"/>
        <v>201873848.25999999</v>
      </c>
      <c r="J81" s="26">
        <v>7486688.5599999996</v>
      </c>
      <c r="K81" s="26">
        <f t="shared" si="136"/>
        <v>209360536.81999999</v>
      </c>
      <c r="L81" s="26">
        <v>-6204537.6299999999</v>
      </c>
      <c r="M81" s="26">
        <f t="shared" si="136"/>
        <v>203155999.19</v>
      </c>
      <c r="N81" s="26">
        <v>0</v>
      </c>
      <c r="O81" s="26">
        <f t="shared" si="136"/>
        <v>203155999.19</v>
      </c>
      <c r="P81" s="26">
        <v>144628106.09</v>
      </c>
      <c r="Q81" s="26">
        <v>-48817.48</v>
      </c>
      <c r="R81" s="26">
        <f t="shared" si="137"/>
        <v>144579288.61000001</v>
      </c>
      <c r="S81" s="26">
        <v>0</v>
      </c>
      <c r="T81" s="26">
        <f t="shared" si="137"/>
        <v>144579288.61000001</v>
      </c>
      <c r="U81" s="26">
        <v>0</v>
      </c>
      <c r="V81" s="26">
        <f t="shared" si="137"/>
        <v>144579288.61000001</v>
      </c>
      <c r="W81" s="26">
        <v>0</v>
      </c>
      <c r="X81" s="26">
        <f t="shared" si="137"/>
        <v>144579288.61000001</v>
      </c>
      <c r="Y81" s="26">
        <v>0</v>
      </c>
      <c r="Z81" s="26">
        <f t="shared" si="137"/>
        <v>144579288.61000001</v>
      </c>
      <c r="AA81" s="26">
        <v>0</v>
      </c>
      <c r="AB81" s="26">
        <f t="shared" si="137"/>
        <v>144579288.61000001</v>
      </c>
      <c r="AC81" s="26">
        <v>151498828</v>
      </c>
      <c r="AD81" s="26">
        <v>0</v>
      </c>
      <c r="AE81" s="26">
        <f t="shared" si="138"/>
        <v>151498828</v>
      </c>
      <c r="AF81" s="26">
        <v>0</v>
      </c>
      <c r="AG81" s="26">
        <f t="shared" si="139"/>
        <v>151498828</v>
      </c>
      <c r="AH81" s="26">
        <v>0</v>
      </c>
      <c r="AI81" s="26">
        <f t="shared" si="140"/>
        <v>151498828</v>
      </c>
      <c r="AJ81" s="26">
        <v>0</v>
      </c>
      <c r="AK81" s="26">
        <f t="shared" si="141"/>
        <v>151498828</v>
      </c>
      <c r="AL81" s="26">
        <v>0</v>
      </c>
      <c r="AM81" s="26">
        <f t="shared" si="142"/>
        <v>151498828</v>
      </c>
      <c r="AN81" s="26">
        <v>0</v>
      </c>
      <c r="AO81" s="26">
        <f t="shared" si="143"/>
        <v>151498828</v>
      </c>
    </row>
    <row r="82" spans="1:41" s="24" customFormat="1" ht="15.75" hidden="1" customHeight="1">
      <c r="A82" s="23" t="s">
        <v>73</v>
      </c>
      <c r="B82" s="14" t="s">
        <v>11</v>
      </c>
      <c r="C82" s="27">
        <f>C83</f>
        <v>0</v>
      </c>
      <c r="D82" s="27">
        <f t="shared" ref="D82:AO82" si="144">D83</f>
        <v>0</v>
      </c>
      <c r="E82" s="27">
        <f t="shared" si="144"/>
        <v>0</v>
      </c>
      <c r="F82" s="27">
        <f t="shared" si="144"/>
        <v>0</v>
      </c>
      <c r="G82" s="27">
        <f t="shared" si="144"/>
        <v>0</v>
      </c>
      <c r="H82" s="27">
        <f t="shared" si="144"/>
        <v>0</v>
      </c>
      <c r="I82" s="27">
        <f t="shared" si="144"/>
        <v>0</v>
      </c>
      <c r="J82" s="27">
        <f t="shared" si="144"/>
        <v>0</v>
      </c>
      <c r="K82" s="27">
        <f t="shared" si="144"/>
        <v>0</v>
      </c>
      <c r="L82" s="27">
        <f t="shared" si="144"/>
        <v>0</v>
      </c>
      <c r="M82" s="27">
        <f t="shared" si="144"/>
        <v>0</v>
      </c>
      <c r="N82" s="27">
        <f t="shared" si="144"/>
        <v>0</v>
      </c>
      <c r="O82" s="27">
        <f t="shared" si="144"/>
        <v>0</v>
      </c>
      <c r="P82" s="27">
        <f>P83</f>
        <v>0</v>
      </c>
      <c r="Q82" s="27">
        <f t="shared" si="144"/>
        <v>0</v>
      </c>
      <c r="R82" s="27">
        <f t="shared" si="144"/>
        <v>0</v>
      </c>
      <c r="S82" s="27">
        <f t="shared" si="144"/>
        <v>0</v>
      </c>
      <c r="T82" s="27">
        <f t="shared" si="144"/>
        <v>0</v>
      </c>
      <c r="U82" s="27">
        <f t="shared" si="144"/>
        <v>0</v>
      </c>
      <c r="V82" s="27">
        <f t="shared" si="144"/>
        <v>0</v>
      </c>
      <c r="W82" s="27">
        <f t="shared" si="144"/>
        <v>0</v>
      </c>
      <c r="X82" s="27">
        <f t="shared" si="144"/>
        <v>0</v>
      </c>
      <c r="Y82" s="27">
        <f t="shared" si="144"/>
        <v>0</v>
      </c>
      <c r="Z82" s="27">
        <f t="shared" si="144"/>
        <v>0</v>
      </c>
      <c r="AA82" s="27">
        <f t="shared" si="144"/>
        <v>0</v>
      </c>
      <c r="AB82" s="27">
        <f t="shared" si="144"/>
        <v>0</v>
      </c>
      <c r="AC82" s="27">
        <f>AC83</f>
        <v>0</v>
      </c>
      <c r="AD82" s="27">
        <f t="shared" si="144"/>
        <v>0</v>
      </c>
      <c r="AE82" s="27">
        <f t="shared" si="144"/>
        <v>0</v>
      </c>
      <c r="AF82" s="27">
        <f t="shared" si="144"/>
        <v>0</v>
      </c>
      <c r="AG82" s="27">
        <f t="shared" si="144"/>
        <v>0</v>
      </c>
      <c r="AH82" s="27">
        <f t="shared" si="144"/>
        <v>0</v>
      </c>
      <c r="AI82" s="27">
        <f t="shared" si="144"/>
        <v>0</v>
      </c>
      <c r="AJ82" s="27">
        <f t="shared" si="144"/>
        <v>0</v>
      </c>
      <c r="AK82" s="27">
        <f t="shared" si="144"/>
        <v>0</v>
      </c>
      <c r="AL82" s="27">
        <f t="shared" si="144"/>
        <v>0</v>
      </c>
      <c r="AM82" s="27">
        <f t="shared" si="144"/>
        <v>0</v>
      </c>
      <c r="AN82" s="27">
        <f t="shared" si="144"/>
        <v>0</v>
      </c>
      <c r="AO82" s="27">
        <f t="shared" si="144"/>
        <v>0</v>
      </c>
    </row>
    <row r="83" spans="1:41" ht="15.75" hidden="1" customHeight="1">
      <c r="A83" s="25" t="s">
        <v>74</v>
      </c>
      <c r="B83" s="6" t="s">
        <v>12</v>
      </c>
      <c r="C83" s="26">
        <v>0</v>
      </c>
      <c r="D83" s="26">
        <v>0</v>
      </c>
      <c r="E83" s="26">
        <f t="shared" si="136"/>
        <v>0</v>
      </c>
      <c r="F83" s="26">
        <v>0</v>
      </c>
      <c r="G83" s="26">
        <f t="shared" si="136"/>
        <v>0</v>
      </c>
      <c r="H83" s="26">
        <v>0</v>
      </c>
      <c r="I83" s="26">
        <f t="shared" si="136"/>
        <v>0</v>
      </c>
      <c r="J83" s="26">
        <v>0</v>
      </c>
      <c r="K83" s="26">
        <f t="shared" si="136"/>
        <v>0</v>
      </c>
      <c r="L83" s="26">
        <v>0</v>
      </c>
      <c r="M83" s="26">
        <f t="shared" si="136"/>
        <v>0</v>
      </c>
      <c r="N83" s="26">
        <v>0</v>
      </c>
      <c r="O83" s="26">
        <f t="shared" si="136"/>
        <v>0</v>
      </c>
      <c r="P83" s="26">
        <v>0</v>
      </c>
      <c r="Q83" s="26">
        <v>0</v>
      </c>
      <c r="R83" s="26">
        <f t="shared" si="137"/>
        <v>0</v>
      </c>
      <c r="S83" s="26">
        <v>0</v>
      </c>
      <c r="T83" s="26">
        <f t="shared" si="137"/>
        <v>0</v>
      </c>
      <c r="U83" s="26">
        <v>0</v>
      </c>
      <c r="V83" s="26">
        <f t="shared" si="137"/>
        <v>0</v>
      </c>
      <c r="W83" s="26">
        <v>0</v>
      </c>
      <c r="X83" s="26">
        <f t="shared" si="137"/>
        <v>0</v>
      </c>
      <c r="Y83" s="26">
        <v>0</v>
      </c>
      <c r="Z83" s="26">
        <f t="shared" si="137"/>
        <v>0</v>
      </c>
      <c r="AA83" s="26">
        <v>0</v>
      </c>
      <c r="AB83" s="26">
        <f t="shared" si="137"/>
        <v>0</v>
      </c>
      <c r="AC83" s="26">
        <v>0</v>
      </c>
      <c r="AD83" s="26">
        <v>0</v>
      </c>
      <c r="AE83" s="26">
        <f t="shared" ref="AE83" si="145">AC83+AD83</f>
        <v>0</v>
      </c>
      <c r="AF83" s="26">
        <v>0</v>
      </c>
      <c r="AG83" s="26">
        <f t="shared" ref="AG83" si="146">AE83+AF83</f>
        <v>0</v>
      </c>
      <c r="AH83" s="26">
        <v>0</v>
      </c>
      <c r="AI83" s="26">
        <f t="shared" ref="AI83" si="147">AG83+AH83</f>
        <v>0</v>
      </c>
      <c r="AJ83" s="26">
        <v>0</v>
      </c>
      <c r="AK83" s="26">
        <f t="shared" ref="AK83" si="148">AI83+AJ83</f>
        <v>0</v>
      </c>
      <c r="AL83" s="26">
        <v>0</v>
      </c>
      <c r="AM83" s="26">
        <f t="shared" ref="AM83" si="149">AK83+AL83</f>
        <v>0</v>
      </c>
      <c r="AN83" s="26">
        <v>0</v>
      </c>
      <c r="AO83" s="26">
        <f t="shared" ref="AO83" si="150">AM83+AN83</f>
        <v>0</v>
      </c>
    </row>
    <row r="84" spans="1:41" s="24" customFormat="1" ht="31.5">
      <c r="A84" s="23" t="s">
        <v>75</v>
      </c>
      <c r="B84" s="14" t="s">
        <v>13</v>
      </c>
      <c r="C84" s="28">
        <f>SUM(C85:C86)</f>
        <v>24457739</v>
      </c>
      <c r="D84" s="28">
        <f t="shared" ref="D84:N84" si="151">SUM(D85:D86)</f>
        <v>3739599.85</v>
      </c>
      <c r="E84" s="28">
        <f t="shared" si="151"/>
        <v>28197338.850000001</v>
      </c>
      <c r="F84" s="28">
        <f t="shared" si="151"/>
        <v>0</v>
      </c>
      <c r="G84" s="28">
        <f t="shared" si="151"/>
        <v>28197338.850000001</v>
      </c>
      <c r="H84" s="28">
        <f t="shared" si="151"/>
        <v>842918.22</v>
      </c>
      <c r="I84" s="28">
        <f t="shared" si="151"/>
        <v>29040257.07</v>
      </c>
      <c r="J84" s="28">
        <f t="shared" ref="J84:K84" si="152">SUM(J85:J86)</f>
        <v>5423379.5300000003</v>
      </c>
      <c r="K84" s="28">
        <f t="shared" si="152"/>
        <v>34463636.600000001</v>
      </c>
      <c r="L84" s="28">
        <f t="shared" si="151"/>
        <v>-13135.65</v>
      </c>
      <c r="M84" s="28">
        <f t="shared" si="151"/>
        <v>34450500.950000003</v>
      </c>
      <c r="N84" s="28">
        <f t="shared" si="151"/>
        <v>0</v>
      </c>
      <c r="O84" s="28">
        <f t="shared" ref="O84" si="153">SUM(O85:O86)</f>
        <v>34450500.950000003</v>
      </c>
      <c r="P84" s="28">
        <f>SUM(P85:P86)</f>
        <v>25287997.280000001</v>
      </c>
      <c r="Q84" s="28">
        <f t="shared" ref="Q84:AB84" si="154">SUM(Q85:Q86)</f>
        <v>0</v>
      </c>
      <c r="R84" s="28">
        <f t="shared" si="154"/>
        <v>25287997.280000001</v>
      </c>
      <c r="S84" s="28">
        <f t="shared" ref="S84:U84" si="155">SUM(S85:S86)</f>
        <v>0</v>
      </c>
      <c r="T84" s="28">
        <f t="shared" si="154"/>
        <v>25287997.280000001</v>
      </c>
      <c r="U84" s="28">
        <f t="shared" si="155"/>
        <v>0</v>
      </c>
      <c r="V84" s="28">
        <f t="shared" si="154"/>
        <v>25287997.280000001</v>
      </c>
      <c r="W84" s="28">
        <f t="shared" si="154"/>
        <v>0</v>
      </c>
      <c r="X84" s="28">
        <f t="shared" si="154"/>
        <v>25287997.280000001</v>
      </c>
      <c r="Y84" s="28">
        <f t="shared" ref="Y84:AA84" si="156">SUM(Y85:Y86)</f>
        <v>0</v>
      </c>
      <c r="Z84" s="28">
        <f t="shared" si="154"/>
        <v>25287997.280000001</v>
      </c>
      <c r="AA84" s="28">
        <f t="shared" si="156"/>
        <v>0</v>
      </c>
      <c r="AB84" s="28">
        <f t="shared" si="154"/>
        <v>25287997.280000001</v>
      </c>
      <c r="AC84" s="28">
        <f>SUM(AC85:AC86)</f>
        <v>29664234.810000002</v>
      </c>
      <c r="AD84" s="28">
        <f t="shared" ref="AD84" si="157">SUM(AD85:AD86)</f>
        <v>0</v>
      </c>
      <c r="AE84" s="28">
        <f t="shared" ref="AE84:AO84" si="158">SUM(AE85:AE86)</f>
        <v>29664234.810000002</v>
      </c>
      <c r="AF84" s="28">
        <f t="shared" si="158"/>
        <v>0</v>
      </c>
      <c r="AG84" s="28">
        <f t="shared" si="158"/>
        <v>29664234.810000002</v>
      </c>
      <c r="AH84" s="28">
        <f t="shared" si="158"/>
        <v>0</v>
      </c>
      <c r="AI84" s="28">
        <f t="shared" si="158"/>
        <v>29664234.810000002</v>
      </c>
      <c r="AJ84" s="28">
        <f t="shared" si="158"/>
        <v>0</v>
      </c>
      <c r="AK84" s="28">
        <f t="shared" si="158"/>
        <v>29664234.810000002</v>
      </c>
      <c r="AL84" s="28">
        <f t="shared" si="158"/>
        <v>0</v>
      </c>
      <c r="AM84" s="28">
        <f t="shared" si="158"/>
        <v>29664234.810000002</v>
      </c>
      <c r="AN84" s="28">
        <f t="shared" si="158"/>
        <v>0</v>
      </c>
      <c r="AO84" s="28">
        <f t="shared" si="158"/>
        <v>29664234.810000002</v>
      </c>
    </row>
    <row r="85" spans="1:41">
      <c r="A85" s="25" t="s">
        <v>76</v>
      </c>
      <c r="B85" s="6" t="s">
        <v>197</v>
      </c>
      <c r="C85" s="26">
        <v>30000</v>
      </c>
      <c r="D85" s="26">
        <v>1300000</v>
      </c>
      <c r="E85" s="26">
        <f t="shared" si="136"/>
        <v>1330000</v>
      </c>
      <c r="F85" s="26">
        <v>0</v>
      </c>
      <c r="G85" s="26">
        <f t="shared" si="136"/>
        <v>1330000</v>
      </c>
      <c r="H85" s="26">
        <v>0</v>
      </c>
      <c r="I85" s="26">
        <f t="shared" si="136"/>
        <v>1330000</v>
      </c>
      <c r="J85" s="26">
        <v>-1300000</v>
      </c>
      <c r="K85" s="26">
        <f t="shared" si="136"/>
        <v>30000</v>
      </c>
      <c r="L85" s="26">
        <v>0</v>
      </c>
      <c r="M85" s="26">
        <f t="shared" si="136"/>
        <v>30000</v>
      </c>
      <c r="N85" s="26">
        <v>0</v>
      </c>
      <c r="O85" s="26">
        <f t="shared" si="136"/>
        <v>30000</v>
      </c>
      <c r="P85" s="26">
        <v>24000</v>
      </c>
      <c r="Q85" s="26">
        <v>0</v>
      </c>
      <c r="R85" s="26">
        <f t="shared" si="137"/>
        <v>24000</v>
      </c>
      <c r="S85" s="26">
        <v>0</v>
      </c>
      <c r="T85" s="26">
        <f t="shared" si="137"/>
        <v>24000</v>
      </c>
      <c r="U85" s="26">
        <v>0</v>
      </c>
      <c r="V85" s="26">
        <f t="shared" si="137"/>
        <v>24000</v>
      </c>
      <c r="W85" s="26">
        <v>0</v>
      </c>
      <c r="X85" s="26">
        <f t="shared" si="137"/>
        <v>24000</v>
      </c>
      <c r="Y85" s="26">
        <v>0</v>
      </c>
      <c r="Z85" s="26">
        <f t="shared" si="137"/>
        <v>24000</v>
      </c>
      <c r="AA85" s="26">
        <v>0</v>
      </c>
      <c r="AB85" s="26">
        <f t="shared" si="137"/>
        <v>24000</v>
      </c>
      <c r="AC85" s="26">
        <v>434300</v>
      </c>
      <c r="AD85" s="26">
        <v>0</v>
      </c>
      <c r="AE85" s="26">
        <f t="shared" ref="AE85:AE86" si="159">AC85+AD85</f>
        <v>434300</v>
      </c>
      <c r="AF85" s="26">
        <v>0</v>
      </c>
      <c r="AG85" s="26">
        <f t="shared" ref="AG85:AG86" si="160">AE85+AF85</f>
        <v>434300</v>
      </c>
      <c r="AH85" s="26">
        <v>0</v>
      </c>
      <c r="AI85" s="26">
        <f t="shared" ref="AI85:AI86" si="161">AG85+AH85</f>
        <v>434300</v>
      </c>
      <c r="AJ85" s="26">
        <v>0</v>
      </c>
      <c r="AK85" s="26">
        <f t="shared" ref="AK85:AK86" si="162">AI85+AJ85</f>
        <v>434300</v>
      </c>
      <c r="AL85" s="26">
        <v>0</v>
      </c>
      <c r="AM85" s="26">
        <f t="shared" ref="AM85:AM86" si="163">AK85+AL85</f>
        <v>434300</v>
      </c>
      <c r="AN85" s="26">
        <v>0</v>
      </c>
      <c r="AO85" s="26">
        <f t="shared" ref="AO85:AO86" si="164">AM85+AN85</f>
        <v>434300</v>
      </c>
    </row>
    <row r="86" spans="1:41" ht="47.25">
      <c r="A86" s="25" t="s">
        <v>195</v>
      </c>
      <c r="B86" s="6" t="s">
        <v>196</v>
      </c>
      <c r="C86" s="26">
        <v>24427739</v>
      </c>
      <c r="D86" s="26">
        <v>2439599.85</v>
      </c>
      <c r="E86" s="26">
        <f t="shared" si="136"/>
        <v>26867338.850000001</v>
      </c>
      <c r="F86" s="26">
        <v>0</v>
      </c>
      <c r="G86" s="26">
        <f t="shared" si="136"/>
        <v>26867338.850000001</v>
      </c>
      <c r="H86" s="26">
        <v>842918.22</v>
      </c>
      <c r="I86" s="26">
        <f t="shared" si="136"/>
        <v>27710257.07</v>
      </c>
      <c r="J86" s="26">
        <v>6723379.5300000003</v>
      </c>
      <c r="K86" s="26">
        <f t="shared" si="136"/>
        <v>34433636.600000001</v>
      </c>
      <c r="L86" s="26">
        <v>-13135.65</v>
      </c>
      <c r="M86" s="26">
        <f t="shared" si="136"/>
        <v>34420500.950000003</v>
      </c>
      <c r="N86" s="26">
        <v>0</v>
      </c>
      <c r="O86" s="26">
        <f t="shared" si="136"/>
        <v>34420500.950000003</v>
      </c>
      <c r="P86" s="26">
        <v>25263997.280000001</v>
      </c>
      <c r="Q86" s="26">
        <v>0</v>
      </c>
      <c r="R86" s="26">
        <f t="shared" si="137"/>
        <v>25263997.280000001</v>
      </c>
      <c r="S86" s="26">
        <v>0</v>
      </c>
      <c r="T86" s="26">
        <f t="shared" si="137"/>
        <v>25263997.280000001</v>
      </c>
      <c r="U86" s="26">
        <v>0</v>
      </c>
      <c r="V86" s="26">
        <f t="shared" si="137"/>
        <v>25263997.280000001</v>
      </c>
      <c r="W86" s="26">
        <v>0</v>
      </c>
      <c r="X86" s="26">
        <f t="shared" si="137"/>
        <v>25263997.280000001</v>
      </c>
      <c r="Y86" s="26">
        <v>0</v>
      </c>
      <c r="Z86" s="26">
        <f t="shared" si="137"/>
        <v>25263997.280000001</v>
      </c>
      <c r="AA86" s="26">
        <v>0</v>
      </c>
      <c r="AB86" s="26">
        <f t="shared" si="137"/>
        <v>25263997.280000001</v>
      </c>
      <c r="AC86" s="26">
        <v>29229934.810000002</v>
      </c>
      <c r="AD86" s="26">
        <v>0</v>
      </c>
      <c r="AE86" s="26">
        <f t="shared" si="159"/>
        <v>29229934.810000002</v>
      </c>
      <c r="AF86" s="26">
        <v>0</v>
      </c>
      <c r="AG86" s="26">
        <f t="shared" si="160"/>
        <v>29229934.810000002</v>
      </c>
      <c r="AH86" s="26">
        <v>0</v>
      </c>
      <c r="AI86" s="26">
        <f t="shared" si="161"/>
        <v>29229934.810000002</v>
      </c>
      <c r="AJ86" s="26">
        <v>0</v>
      </c>
      <c r="AK86" s="26">
        <f t="shared" si="162"/>
        <v>29229934.810000002</v>
      </c>
      <c r="AL86" s="26">
        <v>0</v>
      </c>
      <c r="AM86" s="26">
        <f t="shared" si="163"/>
        <v>29229934.810000002</v>
      </c>
      <c r="AN86" s="26">
        <v>0</v>
      </c>
      <c r="AO86" s="26">
        <f t="shared" si="164"/>
        <v>29229934.810000002</v>
      </c>
    </row>
    <row r="87" spans="1:41" s="24" customFormat="1">
      <c r="A87" s="23" t="s">
        <v>77</v>
      </c>
      <c r="B87" s="14" t="s">
        <v>14</v>
      </c>
      <c r="C87" s="28">
        <f>SUM(C88:C94)</f>
        <v>66921354.719999999</v>
      </c>
      <c r="D87" s="28">
        <f t="shared" ref="D87:AO87" si="165">SUM(D88:D94)</f>
        <v>29323442.43</v>
      </c>
      <c r="E87" s="28">
        <f t="shared" si="165"/>
        <v>96244797.150000006</v>
      </c>
      <c r="F87" s="28">
        <f t="shared" si="165"/>
        <v>0</v>
      </c>
      <c r="G87" s="28">
        <f t="shared" si="165"/>
        <v>96244797.150000006</v>
      </c>
      <c r="H87" s="28">
        <f t="shared" si="165"/>
        <v>20693589.23</v>
      </c>
      <c r="I87" s="28">
        <f t="shared" si="165"/>
        <v>116938386.38000001</v>
      </c>
      <c r="J87" s="28">
        <f t="shared" si="165"/>
        <v>29130387.710000001</v>
      </c>
      <c r="K87" s="28">
        <f t="shared" si="165"/>
        <v>146068774.09</v>
      </c>
      <c r="L87" s="28">
        <f t="shared" si="165"/>
        <v>4162907.59</v>
      </c>
      <c r="M87" s="28">
        <f t="shared" si="165"/>
        <v>150231681.68000001</v>
      </c>
      <c r="N87" s="28">
        <f t="shared" si="165"/>
        <v>0</v>
      </c>
      <c r="O87" s="28">
        <f t="shared" si="165"/>
        <v>150231681.68000001</v>
      </c>
      <c r="P87" s="28">
        <f t="shared" si="165"/>
        <v>52093901.050000004</v>
      </c>
      <c r="Q87" s="28">
        <f t="shared" si="165"/>
        <v>0</v>
      </c>
      <c r="R87" s="28">
        <f t="shared" si="165"/>
        <v>52093901.050000004</v>
      </c>
      <c r="S87" s="28">
        <f t="shared" si="165"/>
        <v>0</v>
      </c>
      <c r="T87" s="28">
        <f t="shared" si="165"/>
        <v>52093901.050000004</v>
      </c>
      <c r="U87" s="28">
        <f t="shared" si="165"/>
        <v>0</v>
      </c>
      <c r="V87" s="28">
        <f t="shared" si="165"/>
        <v>52093901.050000004</v>
      </c>
      <c r="W87" s="28">
        <f t="shared" si="165"/>
        <v>0</v>
      </c>
      <c r="X87" s="28">
        <f t="shared" si="165"/>
        <v>52093901.050000004</v>
      </c>
      <c r="Y87" s="28">
        <f t="shared" si="165"/>
        <v>914413.9</v>
      </c>
      <c r="Z87" s="28">
        <f t="shared" si="165"/>
        <v>53008314.950000003</v>
      </c>
      <c r="AA87" s="28">
        <f t="shared" si="165"/>
        <v>0</v>
      </c>
      <c r="AB87" s="28">
        <f t="shared" si="165"/>
        <v>53008314.950000003</v>
      </c>
      <c r="AC87" s="28">
        <f t="shared" si="165"/>
        <v>51598920.469999999</v>
      </c>
      <c r="AD87" s="28">
        <f t="shared" si="165"/>
        <v>0</v>
      </c>
      <c r="AE87" s="28">
        <f t="shared" si="165"/>
        <v>51598920.469999999</v>
      </c>
      <c r="AF87" s="28">
        <f t="shared" si="165"/>
        <v>0</v>
      </c>
      <c r="AG87" s="28">
        <f t="shared" si="165"/>
        <v>51598920.469999999</v>
      </c>
      <c r="AH87" s="28">
        <f t="shared" si="165"/>
        <v>0</v>
      </c>
      <c r="AI87" s="28">
        <f t="shared" si="165"/>
        <v>51598920.469999999</v>
      </c>
      <c r="AJ87" s="28">
        <f t="shared" si="165"/>
        <v>0</v>
      </c>
      <c r="AK87" s="28">
        <f t="shared" si="165"/>
        <v>51598920.469999999</v>
      </c>
      <c r="AL87" s="28">
        <f t="shared" si="165"/>
        <v>914413.9</v>
      </c>
      <c r="AM87" s="28">
        <f t="shared" si="165"/>
        <v>52513334.369999997</v>
      </c>
      <c r="AN87" s="28">
        <f t="shared" si="165"/>
        <v>0</v>
      </c>
      <c r="AO87" s="28">
        <f t="shared" si="165"/>
        <v>52513334.369999997</v>
      </c>
    </row>
    <row r="88" spans="1:41" s="24" customFormat="1">
      <c r="A88" s="25" t="s">
        <v>252</v>
      </c>
      <c r="B88" s="6" t="s">
        <v>251</v>
      </c>
      <c r="C88" s="29">
        <v>0</v>
      </c>
      <c r="D88" s="29">
        <v>0</v>
      </c>
      <c r="E88" s="26">
        <f t="shared" ref="E88" si="166">C88+D88</f>
        <v>0</v>
      </c>
      <c r="F88" s="29">
        <v>0</v>
      </c>
      <c r="G88" s="26">
        <f t="shared" ref="G88" si="167">E88+F88</f>
        <v>0</v>
      </c>
      <c r="H88" s="29">
        <v>1317213.82</v>
      </c>
      <c r="I88" s="26">
        <f t="shared" ref="I88" si="168">G88+H88</f>
        <v>1317213.82</v>
      </c>
      <c r="J88" s="29">
        <v>0</v>
      </c>
      <c r="K88" s="26">
        <f t="shared" ref="K88" si="169">I88+J88</f>
        <v>1317213.82</v>
      </c>
      <c r="L88" s="29">
        <v>1155095.3400000001</v>
      </c>
      <c r="M88" s="26">
        <f t="shared" ref="M88" si="170">K88+L88</f>
        <v>2472309.16</v>
      </c>
      <c r="N88" s="29"/>
      <c r="O88" s="26">
        <f t="shared" ref="O88" si="171">M88+N88</f>
        <v>2472309.16</v>
      </c>
      <c r="P88" s="29">
        <v>0</v>
      </c>
      <c r="Q88" s="29">
        <v>0</v>
      </c>
      <c r="R88" s="26">
        <f t="shared" ref="R88" si="172">P88+Q88</f>
        <v>0</v>
      </c>
      <c r="S88" s="29">
        <v>0</v>
      </c>
      <c r="T88" s="26">
        <f t="shared" ref="T88" si="173">R88+S88</f>
        <v>0</v>
      </c>
      <c r="U88" s="29">
        <v>0</v>
      </c>
      <c r="V88" s="26">
        <f t="shared" ref="V88" si="174">T88+U88</f>
        <v>0</v>
      </c>
      <c r="W88" s="29">
        <v>0</v>
      </c>
      <c r="X88" s="26">
        <f t="shared" ref="X88" si="175">V88+W88</f>
        <v>0</v>
      </c>
      <c r="Y88" s="29">
        <v>0</v>
      </c>
      <c r="Z88" s="26">
        <f t="shared" ref="Z88" si="176">X88+Y88</f>
        <v>0</v>
      </c>
      <c r="AA88" s="29">
        <v>0</v>
      </c>
      <c r="AB88" s="26">
        <f t="shared" ref="AB88" si="177">Z88+AA88</f>
        <v>0</v>
      </c>
      <c r="AC88" s="29">
        <v>0</v>
      </c>
      <c r="AD88" s="29">
        <v>0</v>
      </c>
      <c r="AE88" s="26">
        <f t="shared" ref="AE88" si="178">AC88+AD88</f>
        <v>0</v>
      </c>
      <c r="AF88" s="29">
        <v>0</v>
      </c>
      <c r="AG88" s="26">
        <f t="shared" ref="AG88" si="179">AE88+AF88</f>
        <v>0</v>
      </c>
      <c r="AH88" s="29">
        <v>0</v>
      </c>
      <c r="AI88" s="26">
        <f t="shared" ref="AI88" si="180">AG88+AH88</f>
        <v>0</v>
      </c>
      <c r="AJ88" s="29">
        <v>0</v>
      </c>
      <c r="AK88" s="26">
        <f t="shared" ref="AK88" si="181">AI88+AJ88</f>
        <v>0</v>
      </c>
      <c r="AL88" s="29">
        <v>0</v>
      </c>
      <c r="AM88" s="26">
        <f t="shared" ref="AM88" si="182">AK88+AL88</f>
        <v>0</v>
      </c>
      <c r="AN88" s="29">
        <v>0</v>
      </c>
      <c r="AO88" s="26">
        <f t="shared" ref="AO88" si="183">AM88+AN88</f>
        <v>0</v>
      </c>
    </row>
    <row r="89" spans="1:41">
      <c r="A89" s="25" t="s">
        <v>78</v>
      </c>
      <c r="B89" s="6" t="s">
        <v>15</v>
      </c>
      <c r="C89" s="29">
        <v>6109426.9900000002</v>
      </c>
      <c r="D89" s="29">
        <v>0</v>
      </c>
      <c r="E89" s="26">
        <f t="shared" si="136"/>
        <v>6109426.9900000002</v>
      </c>
      <c r="F89" s="29">
        <v>0</v>
      </c>
      <c r="G89" s="26">
        <f t="shared" si="136"/>
        <v>6109426.9900000002</v>
      </c>
      <c r="H89" s="29">
        <v>0</v>
      </c>
      <c r="I89" s="26">
        <f t="shared" si="136"/>
        <v>6109426.9900000002</v>
      </c>
      <c r="J89" s="29">
        <v>0</v>
      </c>
      <c r="K89" s="26">
        <f t="shared" si="136"/>
        <v>6109426.9900000002</v>
      </c>
      <c r="L89" s="29">
        <v>516714.7</v>
      </c>
      <c r="M89" s="26">
        <f t="shared" si="136"/>
        <v>6626141.6900000004</v>
      </c>
      <c r="N89" s="29">
        <v>0</v>
      </c>
      <c r="O89" s="26">
        <f t="shared" si="136"/>
        <v>6626141.6900000004</v>
      </c>
      <c r="P89" s="29">
        <v>6109426.9900000002</v>
      </c>
      <c r="Q89" s="29">
        <v>0</v>
      </c>
      <c r="R89" s="26">
        <f t="shared" si="137"/>
        <v>6109426.9900000002</v>
      </c>
      <c r="S89" s="29">
        <v>0</v>
      </c>
      <c r="T89" s="26">
        <f t="shared" si="137"/>
        <v>6109426.9900000002</v>
      </c>
      <c r="U89" s="29">
        <v>0</v>
      </c>
      <c r="V89" s="26">
        <f t="shared" si="137"/>
        <v>6109426.9900000002</v>
      </c>
      <c r="W89" s="29">
        <v>0</v>
      </c>
      <c r="X89" s="26">
        <f t="shared" si="137"/>
        <v>6109426.9900000002</v>
      </c>
      <c r="Y89" s="29">
        <v>914413.9</v>
      </c>
      <c r="Z89" s="26">
        <f t="shared" si="137"/>
        <v>7023840.8900000006</v>
      </c>
      <c r="AA89" s="29">
        <v>0</v>
      </c>
      <c r="AB89" s="26">
        <f t="shared" si="137"/>
        <v>7023840.8900000006</v>
      </c>
      <c r="AC89" s="29">
        <v>6109426.9900000002</v>
      </c>
      <c r="AD89" s="29">
        <v>0</v>
      </c>
      <c r="AE89" s="26">
        <f t="shared" ref="AE89:AE94" si="184">AC89+AD89</f>
        <v>6109426.9900000002</v>
      </c>
      <c r="AF89" s="29">
        <v>0</v>
      </c>
      <c r="AG89" s="26">
        <f t="shared" ref="AG89:AG94" si="185">AE89+AF89</f>
        <v>6109426.9900000002</v>
      </c>
      <c r="AH89" s="29">
        <v>0</v>
      </c>
      <c r="AI89" s="26">
        <f t="shared" ref="AI89:AI94" si="186">AG89+AH89</f>
        <v>6109426.9900000002</v>
      </c>
      <c r="AJ89" s="29">
        <v>0</v>
      </c>
      <c r="AK89" s="26">
        <f t="shared" ref="AK89:AK94" si="187">AI89+AJ89</f>
        <v>6109426.9900000002</v>
      </c>
      <c r="AL89" s="29">
        <v>914413.9</v>
      </c>
      <c r="AM89" s="26">
        <f t="shared" ref="AM89:AM94" si="188">AK89+AL89</f>
        <v>7023840.8900000006</v>
      </c>
      <c r="AN89" s="29">
        <v>0</v>
      </c>
      <c r="AO89" s="26">
        <f t="shared" ref="AO89:AO94" si="189">AM89+AN89</f>
        <v>7023840.8900000006</v>
      </c>
    </row>
    <row r="90" spans="1:41">
      <c r="A90" s="25" t="s">
        <v>79</v>
      </c>
      <c r="B90" s="6" t="s">
        <v>16</v>
      </c>
      <c r="C90" s="26">
        <v>0</v>
      </c>
      <c r="D90" s="26">
        <v>7677402.5700000003</v>
      </c>
      <c r="E90" s="26">
        <f t="shared" si="136"/>
        <v>7677402.5700000003</v>
      </c>
      <c r="F90" s="26">
        <v>0</v>
      </c>
      <c r="G90" s="26">
        <f t="shared" si="136"/>
        <v>7677402.5700000003</v>
      </c>
      <c r="H90" s="26">
        <v>384000</v>
      </c>
      <c r="I90" s="26">
        <f t="shared" si="136"/>
        <v>8061402.5700000003</v>
      </c>
      <c r="J90" s="26">
        <v>2640990.89</v>
      </c>
      <c r="K90" s="26">
        <f t="shared" si="136"/>
        <v>10702393.460000001</v>
      </c>
      <c r="L90" s="26">
        <v>0</v>
      </c>
      <c r="M90" s="26">
        <f t="shared" si="136"/>
        <v>10702393.460000001</v>
      </c>
      <c r="N90" s="26">
        <v>0</v>
      </c>
      <c r="O90" s="26">
        <f t="shared" si="136"/>
        <v>10702393.460000001</v>
      </c>
      <c r="P90" s="26">
        <v>0</v>
      </c>
      <c r="Q90" s="26">
        <v>0</v>
      </c>
      <c r="R90" s="26">
        <f t="shared" si="137"/>
        <v>0</v>
      </c>
      <c r="S90" s="26">
        <v>0</v>
      </c>
      <c r="T90" s="26">
        <f t="shared" si="137"/>
        <v>0</v>
      </c>
      <c r="U90" s="26">
        <v>0</v>
      </c>
      <c r="V90" s="26">
        <f t="shared" si="137"/>
        <v>0</v>
      </c>
      <c r="W90" s="26">
        <v>0</v>
      </c>
      <c r="X90" s="26">
        <f t="shared" si="137"/>
        <v>0</v>
      </c>
      <c r="Y90" s="26">
        <v>0</v>
      </c>
      <c r="Z90" s="26">
        <f t="shared" si="137"/>
        <v>0</v>
      </c>
      <c r="AA90" s="26">
        <v>0</v>
      </c>
      <c r="AB90" s="26">
        <f t="shared" si="137"/>
        <v>0</v>
      </c>
      <c r="AC90" s="26">
        <v>0</v>
      </c>
      <c r="AD90" s="26">
        <v>0</v>
      </c>
      <c r="AE90" s="26">
        <f t="shared" si="184"/>
        <v>0</v>
      </c>
      <c r="AF90" s="26">
        <v>0</v>
      </c>
      <c r="AG90" s="26">
        <f t="shared" si="185"/>
        <v>0</v>
      </c>
      <c r="AH90" s="26">
        <v>0</v>
      </c>
      <c r="AI90" s="26">
        <f t="shared" si="186"/>
        <v>0</v>
      </c>
      <c r="AJ90" s="26">
        <v>0</v>
      </c>
      <c r="AK90" s="26">
        <f t="shared" si="187"/>
        <v>0</v>
      </c>
      <c r="AL90" s="26">
        <v>0</v>
      </c>
      <c r="AM90" s="26">
        <f t="shared" si="188"/>
        <v>0</v>
      </c>
      <c r="AN90" s="26">
        <v>0</v>
      </c>
      <c r="AO90" s="26">
        <f t="shared" si="189"/>
        <v>0</v>
      </c>
    </row>
    <row r="91" spans="1:41">
      <c r="A91" s="25" t="s">
        <v>80</v>
      </c>
      <c r="B91" s="6" t="s">
        <v>17</v>
      </c>
      <c r="C91" s="26">
        <v>10000</v>
      </c>
      <c r="D91" s="26">
        <v>0</v>
      </c>
      <c r="E91" s="26">
        <f t="shared" si="136"/>
        <v>10000</v>
      </c>
      <c r="F91" s="26">
        <v>0</v>
      </c>
      <c r="G91" s="26">
        <f t="shared" si="136"/>
        <v>10000</v>
      </c>
      <c r="H91" s="26">
        <v>0</v>
      </c>
      <c r="I91" s="26">
        <f t="shared" si="136"/>
        <v>10000</v>
      </c>
      <c r="J91" s="26">
        <v>0</v>
      </c>
      <c r="K91" s="26">
        <f t="shared" si="136"/>
        <v>10000</v>
      </c>
      <c r="L91" s="26">
        <v>0</v>
      </c>
      <c r="M91" s="26">
        <f t="shared" si="136"/>
        <v>10000</v>
      </c>
      <c r="N91" s="26">
        <v>0</v>
      </c>
      <c r="O91" s="26">
        <f t="shared" si="136"/>
        <v>10000</v>
      </c>
      <c r="P91" s="26">
        <v>10000</v>
      </c>
      <c r="Q91" s="26">
        <v>0</v>
      </c>
      <c r="R91" s="26">
        <f t="shared" si="137"/>
        <v>10000</v>
      </c>
      <c r="S91" s="26">
        <v>0</v>
      </c>
      <c r="T91" s="26">
        <f t="shared" si="137"/>
        <v>10000</v>
      </c>
      <c r="U91" s="26">
        <v>0</v>
      </c>
      <c r="V91" s="26">
        <f t="shared" si="137"/>
        <v>10000</v>
      </c>
      <c r="W91" s="26">
        <v>0</v>
      </c>
      <c r="X91" s="26">
        <f t="shared" si="137"/>
        <v>10000</v>
      </c>
      <c r="Y91" s="26">
        <v>0</v>
      </c>
      <c r="Z91" s="26">
        <f t="shared" si="137"/>
        <v>10000</v>
      </c>
      <c r="AA91" s="26">
        <v>0</v>
      </c>
      <c r="AB91" s="26">
        <f t="shared" si="137"/>
        <v>10000</v>
      </c>
      <c r="AC91" s="26">
        <v>0</v>
      </c>
      <c r="AD91" s="26">
        <v>0</v>
      </c>
      <c r="AE91" s="26">
        <f t="shared" si="184"/>
        <v>0</v>
      </c>
      <c r="AF91" s="26">
        <v>0</v>
      </c>
      <c r="AG91" s="26">
        <f t="shared" si="185"/>
        <v>0</v>
      </c>
      <c r="AH91" s="26">
        <v>0</v>
      </c>
      <c r="AI91" s="26">
        <f t="shared" si="186"/>
        <v>0</v>
      </c>
      <c r="AJ91" s="26">
        <v>0</v>
      </c>
      <c r="AK91" s="26">
        <f t="shared" si="187"/>
        <v>0</v>
      </c>
      <c r="AL91" s="26">
        <v>0</v>
      </c>
      <c r="AM91" s="26">
        <f t="shared" si="188"/>
        <v>0</v>
      </c>
      <c r="AN91" s="26">
        <v>0</v>
      </c>
      <c r="AO91" s="26">
        <f t="shared" si="189"/>
        <v>0</v>
      </c>
    </row>
    <row r="92" spans="1:41">
      <c r="A92" s="25" t="s">
        <v>215</v>
      </c>
      <c r="B92" s="6" t="s">
        <v>216</v>
      </c>
      <c r="C92" s="26">
        <v>1827976.81</v>
      </c>
      <c r="D92" s="26">
        <v>7311907.2400000002</v>
      </c>
      <c r="E92" s="26">
        <f t="shared" si="136"/>
        <v>9139884.0500000007</v>
      </c>
      <c r="F92" s="26">
        <v>0</v>
      </c>
      <c r="G92" s="26">
        <f t="shared" si="136"/>
        <v>9139884.0500000007</v>
      </c>
      <c r="H92" s="26">
        <v>0</v>
      </c>
      <c r="I92" s="26">
        <f t="shared" si="136"/>
        <v>9139884.0500000007</v>
      </c>
      <c r="J92" s="26">
        <v>0</v>
      </c>
      <c r="K92" s="26">
        <f t="shared" si="136"/>
        <v>9139884.0500000007</v>
      </c>
      <c r="L92" s="26">
        <v>0</v>
      </c>
      <c r="M92" s="26">
        <f t="shared" si="136"/>
        <v>9139884.0500000007</v>
      </c>
      <c r="N92" s="26">
        <v>0</v>
      </c>
      <c r="O92" s="26">
        <f t="shared" si="136"/>
        <v>9139884.0500000007</v>
      </c>
      <c r="P92" s="26">
        <v>0</v>
      </c>
      <c r="Q92" s="26">
        <v>0</v>
      </c>
      <c r="R92" s="26">
        <f t="shared" si="137"/>
        <v>0</v>
      </c>
      <c r="S92" s="26">
        <v>0</v>
      </c>
      <c r="T92" s="26">
        <f t="shared" si="137"/>
        <v>0</v>
      </c>
      <c r="U92" s="26">
        <v>0</v>
      </c>
      <c r="V92" s="26">
        <f t="shared" si="137"/>
        <v>0</v>
      </c>
      <c r="W92" s="26">
        <v>0</v>
      </c>
      <c r="X92" s="26">
        <f t="shared" si="137"/>
        <v>0</v>
      </c>
      <c r="Y92" s="26">
        <v>0</v>
      </c>
      <c r="Z92" s="26">
        <f t="shared" si="137"/>
        <v>0</v>
      </c>
      <c r="AA92" s="26">
        <v>0</v>
      </c>
      <c r="AB92" s="26">
        <f t="shared" si="137"/>
        <v>0</v>
      </c>
      <c r="AC92" s="26">
        <v>0</v>
      </c>
      <c r="AD92" s="26">
        <v>0</v>
      </c>
      <c r="AE92" s="26">
        <f t="shared" si="184"/>
        <v>0</v>
      </c>
      <c r="AF92" s="26">
        <v>0</v>
      </c>
      <c r="AG92" s="26">
        <f t="shared" si="185"/>
        <v>0</v>
      </c>
      <c r="AH92" s="26">
        <v>0</v>
      </c>
      <c r="AI92" s="26">
        <f t="shared" si="186"/>
        <v>0</v>
      </c>
      <c r="AJ92" s="26">
        <v>0</v>
      </c>
      <c r="AK92" s="26">
        <f t="shared" si="187"/>
        <v>0</v>
      </c>
      <c r="AL92" s="26">
        <v>0</v>
      </c>
      <c r="AM92" s="26">
        <f t="shared" si="188"/>
        <v>0</v>
      </c>
      <c r="AN92" s="26">
        <v>0</v>
      </c>
      <c r="AO92" s="26">
        <f t="shared" si="189"/>
        <v>0</v>
      </c>
    </row>
    <row r="93" spans="1:41">
      <c r="A93" s="25" t="s">
        <v>81</v>
      </c>
      <c r="B93" s="6" t="s">
        <v>18</v>
      </c>
      <c r="C93" s="26">
        <v>57747901.759999998</v>
      </c>
      <c r="D93" s="26">
        <v>13950038.91</v>
      </c>
      <c r="E93" s="26">
        <f t="shared" si="136"/>
        <v>71697940.670000002</v>
      </c>
      <c r="F93" s="26">
        <v>0</v>
      </c>
      <c r="G93" s="26">
        <f t="shared" si="136"/>
        <v>71697940.670000002</v>
      </c>
      <c r="H93" s="26">
        <v>19385324.57</v>
      </c>
      <c r="I93" s="26">
        <f t="shared" si="136"/>
        <v>91083265.24000001</v>
      </c>
      <c r="J93" s="26">
        <v>26510490.530000001</v>
      </c>
      <c r="K93" s="26">
        <f t="shared" si="136"/>
        <v>117593755.77000001</v>
      </c>
      <c r="L93" s="26">
        <v>2512097.5499999998</v>
      </c>
      <c r="M93" s="26">
        <f t="shared" si="136"/>
        <v>120105853.32000001</v>
      </c>
      <c r="N93" s="26">
        <v>0</v>
      </c>
      <c r="O93" s="26">
        <f t="shared" si="136"/>
        <v>120105853.32000001</v>
      </c>
      <c r="P93" s="26">
        <v>44449000</v>
      </c>
      <c r="Q93" s="26">
        <v>0</v>
      </c>
      <c r="R93" s="26">
        <f t="shared" si="137"/>
        <v>44449000</v>
      </c>
      <c r="S93" s="26">
        <v>0</v>
      </c>
      <c r="T93" s="26">
        <f t="shared" si="137"/>
        <v>44449000</v>
      </c>
      <c r="U93" s="26">
        <v>0</v>
      </c>
      <c r="V93" s="26">
        <f t="shared" si="137"/>
        <v>44449000</v>
      </c>
      <c r="W93" s="26">
        <v>0</v>
      </c>
      <c r="X93" s="26">
        <f t="shared" si="137"/>
        <v>44449000</v>
      </c>
      <c r="Y93" s="26">
        <v>0</v>
      </c>
      <c r="Z93" s="26">
        <f t="shared" si="137"/>
        <v>44449000</v>
      </c>
      <c r="AA93" s="26">
        <v>0</v>
      </c>
      <c r="AB93" s="26">
        <f t="shared" si="137"/>
        <v>44449000</v>
      </c>
      <c r="AC93" s="26">
        <v>44449000</v>
      </c>
      <c r="AD93" s="26">
        <v>0</v>
      </c>
      <c r="AE93" s="26">
        <f t="shared" si="184"/>
        <v>44449000</v>
      </c>
      <c r="AF93" s="26">
        <v>0</v>
      </c>
      <c r="AG93" s="26">
        <f t="shared" si="185"/>
        <v>44449000</v>
      </c>
      <c r="AH93" s="26">
        <v>0</v>
      </c>
      <c r="AI93" s="26">
        <f t="shared" si="186"/>
        <v>44449000</v>
      </c>
      <c r="AJ93" s="26">
        <v>0</v>
      </c>
      <c r="AK93" s="26">
        <f t="shared" si="187"/>
        <v>44449000</v>
      </c>
      <c r="AL93" s="26">
        <v>0</v>
      </c>
      <c r="AM93" s="26">
        <f t="shared" si="188"/>
        <v>44449000</v>
      </c>
      <c r="AN93" s="26">
        <v>0</v>
      </c>
      <c r="AO93" s="26">
        <f t="shared" si="189"/>
        <v>44449000</v>
      </c>
    </row>
    <row r="94" spans="1:41" ht="31.5">
      <c r="A94" s="25" t="s">
        <v>82</v>
      </c>
      <c r="B94" s="6" t="s">
        <v>19</v>
      </c>
      <c r="C94" s="26">
        <v>1226049.1600000001</v>
      </c>
      <c r="D94" s="26">
        <v>384093.71</v>
      </c>
      <c r="E94" s="26">
        <f t="shared" si="136"/>
        <v>1610142.87</v>
      </c>
      <c r="F94" s="26">
        <v>0</v>
      </c>
      <c r="G94" s="26">
        <f t="shared" si="136"/>
        <v>1610142.87</v>
      </c>
      <c r="H94" s="26">
        <v>-392949.16</v>
      </c>
      <c r="I94" s="26">
        <f t="shared" si="136"/>
        <v>1217193.7100000002</v>
      </c>
      <c r="J94" s="26">
        <v>-21093.71</v>
      </c>
      <c r="K94" s="26">
        <f t="shared" si="136"/>
        <v>1196100.0000000002</v>
      </c>
      <c r="L94" s="26">
        <v>-21000</v>
      </c>
      <c r="M94" s="26">
        <f t="shared" si="136"/>
        <v>1175100.0000000002</v>
      </c>
      <c r="N94" s="26">
        <v>0</v>
      </c>
      <c r="O94" s="26">
        <f t="shared" si="136"/>
        <v>1175100.0000000002</v>
      </c>
      <c r="P94" s="26">
        <v>1525474.06</v>
      </c>
      <c r="Q94" s="26">
        <v>0</v>
      </c>
      <c r="R94" s="26">
        <f t="shared" si="137"/>
        <v>1525474.06</v>
      </c>
      <c r="S94" s="26">
        <v>0</v>
      </c>
      <c r="T94" s="26">
        <f t="shared" si="137"/>
        <v>1525474.06</v>
      </c>
      <c r="U94" s="26">
        <v>0</v>
      </c>
      <c r="V94" s="26">
        <f t="shared" si="137"/>
        <v>1525474.06</v>
      </c>
      <c r="W94" s="26">
        <v>0</v>
      </c>
      <c r="X94" s="26">
        <f t="shared" si="137"/>
        <v>1525474.06</v>
      </c>
      <c r="Y94" s="26">
        <v>0</v>
      </c>
      <c r="Z94" s="26">
        <f t="shared" si="137"/>
        <v>1525474.06</v>
      </c>
      <c r="AA94" s="26">
        <v>0</v>
      </c>
      <c r="AB94" s="26">
        <f t="shared" si="137"/>
        <v>1525474.06</v>
      </c>
      <c r="AC94" s="26">
        <v>1040493.48</v>
      </c>
      <c r="AD94" s="26">
        <v>0</v>
      </c>
      <c r="AE94" s="26">
        <f t="shared" si="184"/>
        <v>1040493.48</v>
      </c>
      <c r="AF94" s="26">
        <v>0</v>
      </c>
      <c r="AG94" s="26">
        <f t="shared" si="185"/>
        <v>1040493.48</v>
      </c>
      <c r="AH94" s="26">
        <v>0</v>
      </c>
      <c r="AI94" s="26">
        <f t="shared" si="186"/>
        <v>1040493.48</v>
      </c>
      <c r="AJ94" s="26">
        <v>0</v>
      </c>
      <c r="AK94" s="26">
        <f t="shared" si="187"/>
        <v>1040493.48</v>
      </c>
      <c r="AL94" s="26">
        <v>0</v>
      </c>
      <c r="AM94" s="26">
        <f t="shared" si="188"/>
        <v>1040493.48</v>
      </c>
      <c r="AN94" s="26">
        <v>0</v>
      </c>
      <c r="AO94" s="26">
        <f t="shared" si="189"/>
        <v>1040493.48</v>
      </c>
    </row>
    <row r="95" spans="1:41" s="24" customFormat="1" ht="31.5">
      <c r="A95" s="23" t="s">
        <v>83</v>
      </c>
      <c r="B95" s="14" t="s">
        <v>20</v>
      </c>
      <c r="C95" s="28">
        <f>SUM(C96:C99)</f>
        <v>58043525.109999999</v>
      </c>
      <c r="D95" s="28">
        <f t="shared" ref="D95:N95" si="190">SUM(D96:D99)</f>
        <v>100111460.06999999</v>
      </c>
      <c r="E95" s="28">
        <f t="shared" si="190"/>
        <v>158154985.18000001</v>
      </c>
      <c r="F95" s="28">
        <f t="shared" si="190"/>
        <v>17491609.789999999</v>
      </c>
      <c r="G95" s="28">
        <f t="shared" si="190"/>
        <v>175646594.97</v>
      </c>
      <c r="H95" s="28">
        <f t="shared" si="190"/>
        <v>31691302.470000003</v>
      </c>
      <c r="I95" s="28">
        <f t="shared" si="190"/>
        <v>207337897.44</v>
      </c>
      <c r="J95" s="28">
        <f t="shared" ref="J95:K95" si="191">SUM(J96:J99)</f>
        <v>33394760.16</v>
      </c>
      <c r="K95" s="28">
        <f t="shared" si="191"/>
        <v>240732657.59999999</v>
      </c>
      <c r="L95" s="28">
        <f t="shared" si="190"/>
        <v>150237634.53999996</v>
      </c>
      <c r="M95" s="28">
        <f t="shared" si="190"/>
        <v>390970292.13999999</v>
      </c>
      <c r="N95" s="28">
        <f t="shared" si="190"/>
        <v>-828364.67999999993</v>
      </c>
      <c r="O95" s="28">
        <f t="shared" ref="O95" si="192">SUM(O96:O99)</f>
        <v>390141927.45999998</v>
      </c>
      <c r="P95" s="28">
        <f>SUM(P96:P99)</f>
        <v>52957376.049999997</v>
      </c>
      <c r="Q95" s="28">
        <f t="shared" ref="Q95:AB95" si="193">SUM(Q96:Q99)</f>
        <v>48817.48</v>
      </c>
      <c r="R95" s="28">
        <f t="shared" si="193"/>
        <v>53006193.529999994</v>
      </c>
      <c r="S95" s="28">
        <f t="shared" ref="S95:U95" si="194">SUM(S96:S99)</f>
        <v>0</v>
      </c>
      <c r="T95" s="28">
        <f t="shared" si="193"/>
        <v>53006193.529999994</v>
      </c>
      <c r="U95" s="28">
        <f t="shared" si="194"/>
        <v>0</v>
      </c>
      <c r="V95" s="28">
        <f t="shared" si="193"/>
        <v>53006193.529999994</v>
      </c>
      <c r="W95" s="28">
        <f t="shared" si="193"/>
        <v>0</v>
      </c>
      <c r="X95" s="28">
        <f t="shared" si="193"/>
        <v>53006193.529999994</v>
      </c>
      <c r="Y95" s="28">
        <f t="shared" ref="Y95:AA95" si="195">SUM(Y96:Y99)</f>
        <v>0</v>
      </c>
      <c r="Z95" s="28">
        <f t="shared" si="193"/>
        <v>53006193.529999994</v>
      </c>
      <c r="AA95" s="28">
        <f t="shared" si="195"/>
        <v>0</v>
      </c>
      <c r="AB95" s="28">
        <f t="shared" si="193"/>
        <v>53006193.529999994</v>
      </c>
      <c r="AC95" s="28">
        <f>SUM(AC96:AC99)</f>
        <v>39896724.799999997</v>
      </c>
      <c r="AD95" s="28">
        <f t="shared" ref="AD95" si="196">SUM(AD96:AD99)</f>
        <v>46800.53</v>
      </c>
      <c r="AE95" s="28">
        <f t="shared" ref="AE95:AO95" si="197">SUM(AE96:AE99)</f>
        <v>39943525.329999998</v>
      </c>
      <c r="AF95" s="28">
        <f t="shared" si="197"/>
        <v>0</v>
      </c>
      <c r="AG95" s="28">
        <f t="shared" si="197"/>
        <v>39943525.329999998</v>
      </c>
      <c r="AH95" s="28">
        <f t="shared" si="197"/>
        <v>0</v>
      </c>
      <c r="AI95" s="28">
        <f t="shared" si="197"/>
        <v>39943525.329999998</v>
      </c>
      <c r="AJ95" s="28">
        <f t="shared" si="197"/>
        <v>0</v>
      </c>
      <c r="AK95" s="28">
        <f t="shared" si="197"/>
        <v>39943525.329999998</v>
      </c>
      <c r="AL95" s="28">
        <f t="shared" si="197"/>
        <v>0</v>
      </c>
      <c r="AM95" s="28">
        <f t="shared" si="197"/>
        <v>39943525.329999998</v>
      </c>
      <c r="AN95" s="28">
        <f t="shared" si="197"/>
        <v>0</v>
      </c>
      <c r="AO95" s="28">
        <f t="shared" si="197"/>
        <v>39943525.329999998</v>
      </c>
    </row>
    <row r="96" spans="1:41">
      <c r="A96" s="25" t="s">
        <v>84</v>
      </c>
      <c r="B96" s="6" t="s">
        <v>21</v>
      </c>
      <c r="C96" s="26">
        <v>17000000</v>
      </c>
      <c r="D96" s="26">
        <v>71617654.299999997</v>
      </c>
      <c r="E96" s="26">
        <f t="shared" si="136"/>
        <v>88617654.299999997</v>
      </c>
      <c r="F96" s="26">
        <v>0</v>
      </c>
      <c r="G96" s="26">
        <f t="shared" si="136"/>
        <v>88617654.299999997</v>
      </c>
      <c r="H96" s="26">
        <v>31432296.920000002</v>
      </c>
      <c r="I96" s="26">
        <f t="shared" si="136"/>
        <v>120049951.22</v>
      </c>
      <c r="J96" s="26">
        <v>21404727.039999999</v>
      </c>
      <c r="K96" s="26">
        <f t="shared" si="136"/>
        <v>141454678.25999999</v>
      </c>
      <c r="L96" s="26">
        <v>152546966.19999999</v>
      </c>
      <c r="M96" s="26">
        <f t="shared" si="136"/>
        <v>294001644.45999998</v>
      </c>
      <c r="N96" s="26"/>
      <c r="O96" s="26">
        <f t="shared" si="136"/>
        <v>294001644.45999998</v>
      </c>
      <c r="P96" s="26">
        <v>3300000</v>
      </c>
      <c r="Q96" s="26">
        <v>0</v>
      </c>
      <c r="R96" s="26">
        <f t="shared" si="137"/>
        <v>3300000</v>
      </c>
      <c r="S96" s="26">
        <v>0</v>
      </c>
      <c r="T96" s="26">
        <f t="shared" si="137"/>
        <v>3300000</v>
      </c>
      <c r="U96" s="26">
        <v>0</v>
      </c>
      <c r="V96" s="26">
        <f t="shared" si="137"/>
        <v>3300000</v>
      </c>
      <c r="W96" s="26">
        <v>0</v>
      </c>
      <c r="X96" s="26">
        <f t="shared" si="137"/>
        <v>3300000</v>
      </c>
      <c r="Y96" s="26">
        <v>0</v>
      </c>
      <c r="Z96" s="26">
        <f t="shared" si="137"/>
        <v>3300000</v>
      </c>
      <c r="AA96" s="26">
        <v>0</v>
      </c>
      <c r="AB96" s="26">
        <f t="shared" si="137"/>
        <v>3300000</v>
      </c>
      <c r="AC96" s="26">
        <v>3300000</v>
      </c>
      <c r="AD96" s="26">
        <v>0</v>
      </c>
      <c r="AE96" s="26">
        <f t="shared" ref="AE96:AE99" si="198">AC96+AD96</f>
        <v>3300000</v>
      </c>
      <c r="AF96" s="26">
        <v>0</v>
      </c>
      <c r="AG96" s="26">
        <f t="shared" ref="AG96:AG99" si="199">AE96+AF96</f>
        <v>3300000</v>
      </c>
      <c r="AH96" s="26">
        <v>0</v>
      </c>
      <c r="AI96" s="26">
        <f t="shared" ref="AI96:AI99" si="200">AG96+AH96</f>
        <v>3300000</v>
      </c>
      <c r="AJ96" s="26">
        <v>0</v>
      </c>
      <c r="AK96" s="26">
        <f t="shared" ref="AK96:AK99" si="201">AI96+AJ96</f>
        <v>3300000</v>
      </c>
      <c r="AL96" s="26">
        <v>0</v>
      </c>
      <c r="AM96" s="26">
        <f t="shared" ref="AM96:AM99" si="202">AK96+AL96</f>
        <v>3300000</v>
      </c>
      <c r="AN96" s="26">
        <v>0</v>
      </c>
      <c r="AO96" s="26">
        <f t="shared" ref="AO96:AO99" si="203">AM96+AN96</f>
        <v>3300000</v>
      </c>
    </row>
    <row r="97" spans="1:41">
      <c r="A97" s="25" t="s">
        <v>85</v>
      </c>
      <c r="B97" s="6" t="s">
        <v>22</v>
      </c>
      <c r="C97" s="26">
        <v>2069813.03</v>
      </c>
      <c r="D97" s="26">
        <v>1200000</v>
      </c>
      <c r="E97" s="26">
        <f t="shared" si="136"/>
        <v>3269813.0300000003</v>
      </c>
      <c r="F97" s="26">
        <v>17491609.789999999</v>
      </c>
      <c r="G97" s="26">
        <f t="shared" si="136"/>
        <v>20761422.82</v>
      </c>
      <c r="H97" s="26">
        <v>0</v>
      </c>
      <c r="I97" s="26">
        <f t="shared" si="136"/>
        <v>20761422.82</v>
      </c>
      <c r="J97" s="26">
        <v>935389.42</v>
      </c>
      <c r="K97" s="26">
        <f t="shared" si="136"/>
        <v>21696812.240000002</v>
      </c>
      <c r="L97" s="26">
        <v>896300.7</v>
      </c>
      <c r="M97" s="26">
        <f t="shared" si="136"/>
        <v>22593112.940000001</v>
      </c>
      <c r="N97" s="26">
        <v>0</v>
      </c>
      <c r="O97" s="26">
        <f t="shared" si="136"/>
        <v>22593112.940000001</v>
      </c>
      <c r="P97" s="26">
        <v>230031.78</v>
      </c>
      <c r="Q97" s="26">
        <v>0</v>
      </c>
      <c r="R97" s="26">
        <f t="shared" si="137"/>
        <v>230031.78</v>
      </c>
      <c r="S97" s="26">
        <v>0</v>
      </c>
      <c r="T97" s="26">
        <f t="shared" si="137"/>
        <v>230031.78</v>
      </c>
      <c r="U97" s="26">
        <v>0</v>
      </c>
      <c r="V97" s="26">
        <f t="shared" si="137"/>
        <v>230031.78</v>
      </c>
      <c r="W97" s="26">
        <v>0</v>
      </c>
      <c r="X97" s="26">
        <f t="shared" si="137"/>
        <v>230031.78</v>
      </c>
      <c r="Y97" s="26">
        <v>0</v>
      </c>
      <c r="Z97" s="26">
        <f t="shared" si="137"/>
        <v>230031.78</v>
      </c>
      <c r="AA97" s="26">
        <v>0</v>
      </c>
      <c r="AB97" s="26">
        <f t="shared" si="137"/>
        <v>230031.78</v>
      </c>
      <c r="AC97" s="26">
        <v>427201.87</v>
      </c>
      <c r="AD97" s="26">
        <v>0</v>
      </c>
      <c r="AE97" s="26">
        <f t="shared" si="198"/>
        <v>427201.87</v>
      </c>
      <c r="AF97" s="26">
        <v>0</v>
      </c>
      <c r="AG97" s="26">
        <f t="shared" si="199"/>
        <v>427201.87</v>
      </c>
      <c r="AH97" s="26">
        <v>0</v>
      </c>
      <c r="AI97" s="26">
        <f t="shared" si="200"/>
        <v>427201.87</v>
      </c>
      <c r="AJ97" s="26">
        <v>0</v>
      </c>
      <c r="AK97" s="26">
        <f t="shared" si="201"/>
        <v>427201.87</v>
      </c>
      <c r="AL97" s="26">
        <v>0</v>
      </c>
      <c r="AM97" s="26">
        <f t="shared" si="202"/>
        <v>427201.87</v>
      </c>
      <c r="AN97" s="26">
        <v>0</v>
      </c>
      <c r="AO97" s="26">
        <f t="shared" si="203"/>
        <v>427201.87</v>
      </c>
    </row>
    <row r="98" spans="1:41">
      <c r="A98" s="25" t="s">
        <v>86</v>
      </c>
      <c r="B98" s="6" t="s">
        <v>23</v>
      </c>
      <c r="C98" s="29">
        <v>38663712.079999998</v>
      </c>
      <c r="D98" s="29">
        <v>27293805.77</v>
      </c>
      <c r="E98" s="26">
        <f t="shared" si="136"/>
        <v>65957517.849999994</v>
      </c>
      <c r="F98" s="29">
        <v>0</v>
      </c>
      <c r="G98" s="26">
        <f t="shared" si="136"/>
        <v>65957517.849999994</v>
      </c>
      <c r="H98" s="29">
        <v>259005.55</v>
      </c>
      <c r="I98" s="26">
        <f t="shared" si="136"/>
        <v>66216523.399999991</v>
      </c>
      <c r="J98" s="29">
        <v>11054643.699999999</v>
      </c>
      <c r="K98" s="26">
        <f t="shared" si="136"/>
        <v>77271167.099999994</v>
      </c>
      <c r="L98" s="29">
        <v>-3005632.36</v>
      </c>
      <c r="M98" s="26">
        <f t="shared" si="136"/>
        <v>74265534.739999995</v>
      </c>
      <c r="N98" s="29">
        <f>-5000-4995.82-125000-693368.86</f>
        <v>-828364.67999999993</v>
      </c>
      <c r="O98" s="26">
        <f t="shared" si="136"/>
        <v>73437170.059999987</v>
      </c>
      <c r="P98" s="29">
        <v>49427344.269999996</v>
      </c>
      <c r="Q98" s="29">
        <v>48817.48</v>
      </c>
      <c r="R98" s="26">
        <f t="shared" si="137"/>
        <v>49476161.749999993</v>
      </c>
      <c r="S98" s="29">
        <v>0</v>
      </c>
      <c r="T98" s="26">
        <f t="shared" si="137"/>
        <v>49476161.749999993</v>
      </c>
      <c r="U98" s="29">
        <v>0</v>
      </c>
      <c r="V98" s="26">
        <f t="shared" si="137"/>
        <v>49476161.749999993</v>
      </c>
      <c r="W98" s="29">
        <v>0</v>
      </c>
      <c r="X98" s="26">
        <f t="shared" si="137"/>
        <v>49476161.749999993</v>
      </c>
      <c r="Y98" s="29">
        <v>0</v>
      </c>
      <c r="Z98" s="26">
        <f t="shared" si="137"/>
        <v>49476161.749999993</v>
      </c>
      <c r="AA98" s="29">
        <v>0</v>
      </c>
      <c r="AB98" s="26">
        <f t="shared" si="137"/>
        <v>49476161.749999993</v>
      </c>
      <c r="AC98" s="29">
        <v>36169522.93</v>
      </c>
      <c r="AD98" s="29">
        <v>46800.53</v>
      </c>
      <c r="AE98" s="26">
        <f t="shared" si="198"/>
        <v>36216323.460000001</v>
      </c>
      <c r="AF98" s="29">
        <v>0</v>
      </c>
      <c r="AG98" s="26">
        <f t="shared" si="199"/>
        <v>36216323.460000001</v>
      </c>
      <c r="AH98" s="29">
        <v>0</v>
      </c>
      <c r="AI98" s="26">
        <f t="shared" si="200"/>
        <v>36216323.460000001</v>
      </c>
      <c r="AJ98" s="29">
        <v>0</v>
      </c>
      <c r="AK98" s="26">
        <f t="shared" si="201"/>
        <v>36216323.460000001</v>
      </c>
      <c r="AL98" s="29">
        <v>0</v>
      </c>
      <c r="AM98" s="26">
        <f t="shared" si="202"/>
        <v>36216323.460000001</v>
      </c>
      <c r="AN98" s="29">
        <v>0</v>
      </c>
      <c r="AO98" s="26">
        <f t="shared" si="203"/>
        <v>36216323.460000001</v>
      </c>
    </row>
    <row r="99" spans="1:41" ht="31.5">
      <c r="A99" s="25" t="s">
        <v>87</v>
      </c>
      <c r="B99" s="6" t="s">
        <v>24</v>
      </c>
      <c r="C99" s="26">
        <v>310000</v>
      </c>
      <c r="D99" s="26">
        <v>0</v>
      </c>
      <c r="E99" s="26">
        <f t="shared" si="136"/>
        <v>310000</v>
      </c>
      <c r="F99" s="26">
        <v>0</v>
      </c>
      <c r="G99" s="26">
        <f t="shared" si="136"/>
        <v>310000</v>
      </c>
      <c r="H99" s="26">
        <v>0</v>
      </c>
      <c r="I99" s="26">
        <f t="shared" si="136"/>
        <v>310000</v>
      </c>
      <c r="J99" s="26">
        <v>0</v>
      </c>
      <c r="K99" s="26">
        <f t="shared" si="136"/>
        <v>310000</v>
      </c>
      <c r="L99" s="26">
        <v>-200000</v>
      </c>
      <c r="M99" s="26">
        <f t="shared" si="136"/>
        <v>110000</v>
      </c>
      <c r="N99" s="26">
        <v>0</v>
      </c>
      <c r="O99" s="26">
        <f t="shared" si="136"/>
        <v>110000</v>
      </c>
      <c r="P99" s="26">
        <v>0</v>
      </c>
      <c r="Q99" s="26">
        <v>0</v>
      </c>
      <c r="R99" s="26">
        <f t="shared" si="137"/>
        <v>0</v>
      </c>
      <c r="S99" s="26">
        <v>0</v>
      </c>
      <c r="T99" s="26">
        <f t="shared" si="137"/>
        <v>0</v>
      </c>
      <c r="U99" s="26">
        <v>0</v>
      </c>
      <c r="V99" s="26">
        <f t="shared" si="137"/>
        <v>0</v>
      </c>
      <c r="W99" s="26">
        <v>0</v>
      </c>
      <c r="X99" s="26">
        <f t="shared" si="137"/>
        <v>0</v>
      </c>
      <c r="Y99" s="26">
        <v>0</v>
      </c>
      <c r="Z99" s="26">
        <f t="shared" si="137"/>
        <v>0</v>
      </c>
      <c r="AA99" s="26">
        <v>0</v>
      </c>
      <c r="AB99" s="26">
        <f t="shared" si="137"/>
        <v>0</v>
      </c>
      <c r="AC99" s="26">
        <v>0</v>
      </c>
      <c r="AD99" s="26">
        <v>0</v>
      </c>
      <c r="AE99" s="26">
        <f t="shared" si="198"/>
        <v>0</v>
      </c>
      <c r="AF99" s="26">
        <v>0</v>
      </c>
      <c r="AG99" s="26">
        <f t="shared" si="199"/>
        <v>0</v>
      </c>
      <c r="AH99" s="26">
        <v>0</v>
      </c>
      <c r="AI99" s="26">
        <f t="shared" si="200"/>
        <v>0</v>
      </c>
      <c r="AJ99" s="26">
        <v>0</v>
      </c>
      <c r="AK99" s="26">
        <f t="shared" si="201"/>
        <v>0</v>
      </c>
      <c r="AL99" s="26">
        <v>0</v>
      </c>
      <c r="AM99" s="26">
        <f t="shared" si="202"/>
        <v>0</v>
      </c>
      <c r="AN99" s="26">
        <v>0</v>
      </c>
      <c r="AO99" s="26">
        <f t="shared" si="203"/>
        <v>0</v>
      </c>
    </row>
    <row r="100" spans="1:41" s="24" customFormat="1">
      <c r="A100" s="23" t="s">
        <v>88</v>
      </c>
      <c r="B100" s="14" t="s">
        <v>25</v>
      </c>
      <c r="C100" s="28">
        <f>C101</f>
        <v>8270000</v>
      </c>
      <c r="D100" s="28">
        <f t="shared" ref="D100:AO100" si="204">D101</f>
        <v>0</v>
      </c>
      <c r="E100" s="28">
        <f t="shared" si="204"/>
        <v>8270000</v>
      </c>
      <c r="F100" s="28">
        <f t="shared" si="204"/>
        <v>0</v>
      </c>
      <c r="G100" s="28">
        <f t="shared" si="204"/>
        <v>8270000</v>
      </c>
      <c r="H100" s="28">
        <f t="shared" si="204"/>
        <v>0</v>
      </c>
      <c r="I100" s="28">
        <f t="shared" si="204"/>
        <v>8270000</v>
      </c>
      <c r="J100" s="28">
        <f t="shared" si="204"/>
        <v>-2061400</v>
      </c>
      <c r="K100" s="28">
        <f t="shared" si="204"/>
        <v>6208600</v>
      </c>
      <c r="L100" s="28">
        <f t="shared" si="204"/>
        <v>0</v>
      </c>
      <c r="M100" s="28">
        <f t="shared" si="204"/>
        <v>6208600</v>
      </c>
      <c r="N100" s="28">
        <f t="shared" si="204"/>
        <v>0</v>
      </c>
      <c r="O100" s="28">
        <f t="shared" si="204"/>
        <v>6208600</v>
      </c>
      <c r="P100" s="28">
        <f>P101</f>
        <v>8270000</v>
      </c>
      <c r="Q100" s="28">
        <f t="shared" si="204"/>
        <v>0</v>
      </c>
      <c r="R100" s="28">
        <f t="shared" si="204"/>
        <v>8270000</v>
      </c>
      <c r="S100" s="28">
        <f t="shared" si="204"/>
        <v>0</v>
      </c>
      <c r="T100" s="28">
        <f t="shared" si="204"/>
        <v>8270000</v>
      </c>
      <c r="U100" s="28">
        <f t="shared" si="204"/>
        <v>0</v>
      </c>
      <c r="V100" s="28">
        <f t="shared" si="204"/>
        <v>8270000</v>
      </c>
      <c r="W100" s="28">
        <f t="shared" si="204"/>
        <v>0</v>
      </c>
      <c r="X100" s="28">
        <f t="shared" si="204"/>
        <v>8270000</v>
      </c>
      <c r="Y100" s="28">
        <f t="shared" si="204"/>
        <v>0</v>
      </c>
      <c r="Z100" s="28">
        <f t="shared" si="204"/>
        <v>8270000</v>
      </c>
      <c r="AA100" s="28">
        <f t="shared" si="204"/>
        <v>0</v>
      </c>
      <c r="AB100" s="28">
        <f t="shared" si="204"/>
        <v>8270000</v>
      </c>
      <c r="AC100" s="28">
        <f>AC101</f>
        <v>0</v>
      </c>
      <c r="AD100" s="28">
        <f t="shared" si="204"/>
        <v>0</v>
      </c>
      <c r="AE100" s="28">
        <f t="shared" si="204"/>
        <v>0</v>
      </c>
      <c r="AF100" s="28">
        <f t="shared" si="204"/>
        <v>0</v>
      </c>
      <c r="AG100" s="28">
        <f t="shared" si="204"/>
        <v>0</v>
      </c>
      <c r="AH100" s="28">
        <f t="shared" si="204"/>
        <v>0</v>
      </c>
      <c r="AI100" s="28">
        <f t="shared" si="204"/>
        <v>0</v>
      </c>
      <c r="AJ100" s="28">
        <f t="shared" si="204"/>
        <v>0</v>
      </c>
      <c r="AK100" s="28">
        <f t="shared" si="204"/>
        <v>0</v>
      </c>
      <c r="AL100" s="28">
        <f t="shared" si="204"/>
        <v>0</v>
      </c>
      <c r="AM100" s="28">
        <f t="shared" si="204"/>
        <v>0</v>
      </c>
      <c r="AN100" s="28">
        <f t="shared" si="204"/>
        <v>0</v>
      </c>
      <c r="AO100" s="28">
        <f t="shared" si="204"/>
        <v>0</v>
      </c>
    </row>
    <row r="101" spans="1:41" ht="31.5">
      <c r="A101" s="25" t="s">
        <v>89</v>
      </c>
      <c r="B101" s="6" t="s">
        <v>26</v>
      </c>
      <c r="C101" s="26">
        <v>8270000</v>
      </c>
      <c r="D101" s="26">
        <v>0</v>
      </c>
      <c r="E101" s="26">
        <f t="shared" si="136"/>
        <v>8270000</v>
      </c>
      <c r="F101" s="26">
        <v>0</v>
      </c>
      <c r="G101" s="26">
        <f t="shared" si="136"/>
        <v>8270000</v>
      </c>
      <c r="H101" s="26">
        <v>0</v>
      </c>
      <c r="I101" s="26">
        <f t="shared" si="136"/>
        <v>8270000</v>
      </c>
      <c r="J101" s="26">
        <v>-2061400</v>
      </c>
      <c r="K101" s="26">
        <f t="shared" si="136"/>
        <v>6208600</v>
      </c>
      <c r="L101" s="26">
        <v>0</v>
      </c>
      <c r="M101" s="26">
        <f t="shared" si="136"/>
        <v>6208600</v>
      </c>
      <c r="N101" s="26">
        <v>0</v>
      </c>
      <c r="O101" s="26">
        <f t="shared" si="136"/>
        <v>6208600</v>
      </c>
      <c r="P101" s="26">
        <v>8270000</v>
      </c>
      <c r="Q101" s="26">
        <v>0</v>
      </c>
      <c r="R101" s="26">
        <f t="shared" si="137"/>
        <v>8270000</v>
      </c>
      <c r="S101" s="26">
        <v>0</v>
      </c>
      <c r="T101" s="26">
        <f t="shared" si="137"/>
        <v>8270000</v>
      </c>
      <c r="U101" s="26">
        <v>0</v>
      </c>
      <c r="V101" s="26">
        <f t="shared" si="137"/>
        <v>8270000</v>
      </c>
      <c r="W101" s="26">
        <v>0</v>
      </c>
      <c r="X101" s="26">
        <f t="shared" si="137"/>
        <v>8270000</v>
      </c>
      <c r="Y101" s="26">
        <v>0</v>
      </c>
      <c r="Z101" s="26">
        <f t="shared" si="137"/>
        <v>8270000</v>
      </c>
      <c r="AA101" s="26">
        <v>0</v>
      </c>
      <c r="AB101" s="26">
        <f t="shared" si="137"/>
        <v>8270000</v>
      </c>
      <c r="AC101" s="26">
        <v>0</v>
      </c>
      <c r="AD101" s="26">
        <v>0</v>
      </c>
      <c r="AE101" s="26">
        <f t="shared" ref="AE101" si="205">AC101+AD101</f>
        <v>0</v>
      </c>
      <c r="AF101" s="26">
        <v>0</v>
      </c>
      <c r="AG101" s="26">
        <f t="shared" ref="AG101" si="206">AE101+AF101</f>
        <v>0</v>
      </c>
      <c r="AH101" s="26">
        <v>0</v>
      </c>
      <c r="AI101" s="26">
        <f t="shared" ref="AI101" si="207">AG101+AH101</f>
        <v>0</v>
      </c>
      <c r="AJ101" s="26">
        <v>0</v>
      </c>
      <c r="AK101" s="26">
        <f t="shared" ref="AK101" si="208">AI101+AJ101</f>
        <v>0</v>
      </c>
      <c r="AL101" s="26">
        <v>0</v>
      </c>
      <c r="AM101" s="26">
        <f t="shared" ref="AM101" si="209">AK101+AL101</f>
        <v>0</v>
      </c>
      <c r="AN101" s="26">
        <v>0</v>
      </c>
      <c r="AO101" s="26">
        <f t="shared" ref="AO101" si="210">AM101+AN101</f>
        <v>0</v>
      </c>
    </row>
    <row r="102" spans="1:41" s="24" customFormat="1">
      <c r="A102" s="23" t="s">
        <v>90</v>
      </c>
      <c r="B102" s="14" t="s">
        <v>27</v>
      </c>
      <c r="C102" s="28">
        <f>SUM(C103:C108)</f>
        <v>978411537.44000006</v>
      </c>
      <c r="D102" s="28">
        <f t="shared" ref="D102:N102" si="211">SUM(D103:D108)</f>
        <v>36838315.560000002</v>
      </c>
      <c r="E102" s="28">
        <f t="shared" si="211"/>
        <v>1015249853</v>
      </c>
      <c r="F102" s="28">
        <f t="shared" si="211"/>
        <v>0</v>
      </c>
      <c r="G102" s="28">
        <f t="shared" si="211"/>
        <v>1015249853</v>
      </c>
      <c r="H102" s="28">
        <f t="shared" si="211"/>
        <v>12685937.280000001</v>
      </c>
      <c r="I102" s="28">
        <f t="shared" si="211"/>
        <v>1027935790.28</v>
      </c>
      <c r="J102" s="28">
        <f t="shared" ref="J102:K102" si="212">SUM(J103:J108)</f>
        <v>15137215.59</v>
      </c>
      <c r="K102" s="28">
        <f t="shared" si="212"/>
        <v>1043073005.8700001</v>
      </c>
      <c r="L102" s="28">
        <f t="shared" si="211"/>
        <v>11529546.4</v>
      </c>
      <c r="M102" s="28">
        <f t="shared" si="211"/>
        <v>1054602552.2700001</v>
      </c>
      <c r="N102" s="28">
        <f t="shared" si="211"/>
        <v>-780409.89</v>
      </c>
      <c r="O102" s="28">
        <f t="shared" ref="O102" si="213">SUM(O103:O108)</f>
        <v>1053822142.3800001</v>
      </c>
      <c r="P102" s="28">
        <f>SUM(P103:P108)</f>
        <v>1032683493.3100001</v>
      </c>
      <c r="Q102" s="28">
        <f t="shared" ref="Q102:AB102" si="214">SUM(Q103:Q108)</f>
        <v>0</v>
      </c>
      <c r="R102" s="28">
        <f t="shared" si="214"/>
        <v>1032683493.3100001</v>
      </c>
      <c r="S102" s="28">
        <f t="shared" ref="S102:U102" si="215">SUM(S103:S108)</f>
        <v>0</v>
      </c>
      <c r="T102" s="28">
        <f t="shared" si="214"/>
        <v>1032683493.3100001</v>
      </c>
      <c r="U102" s="28">
        <f t="shared" si="215"/>
        <v>3420732</v>
      </c>
      <c r="V102" s="28">
        <f t="shared" si="214"/>
        <v>1036104225.3100001</v>
      </c>
      <c r="W102" s="28">
        <f t="shared" si="214"/>
        <v>0</v>
      </c>
      <c r="X102" s="28">
        <f t="shared" si="214"/>
        <v>1036104225.3100001</v>
      </c>
      <c r="Y102" s="28">
        <f t="shared" ref="Y102:AA102" si="216">SUM(Y103:Y108)</f>
        <v>0</v>
      </c>
      <c r="Z102" s="28">
        <f t="shared" si="214"/>
        <v>1036104225.3100001</v>
      </c>
      <c r="AA102" s="28">
        <f t="shared" si="216"/>
        <v>0</v>
      </c>
      <c r="AB102" s="28">
        <f t="shared" si="214"/>
        <v>1036104225.3100001</v>
      </c>
      <c r="AC102" s="28">
        <f>SUM(AC103:AC108)</f>
        <v>1064022568.6099999</v>
      </c>
      <c r="AD102" s="28">
        <f t="shared" ref="AD102" si="217">SUM(AD103:AD108)</f>
        <v>0</v>
      </c>
      <c r="AE102" s="28">
        <f t="shared" ref="AE102:AO102" si="218">SUM(AE103:AE108)</f>
        <v>1064022568.6099999</v>
      </c>
      <c r="AF102" s="28">
        <f t="shared" si="218"/>
        <v>0</v>
      </c>
      <c r="AG102" s="28">
        <f t="shared" si="218"/>
        <v>1064022568.6099999</v>
      </c>
      <c r="AH102" s="28">
        <f t="shared" si="218"/>
        <v>0</v>
      </c>
      <c r="AI102" s="28">
        <f t="shared" si="218"/>
        <v>1064022568.6099999</v>
      </c>
      <c r="AJ102" s="28">
        <f t="shared" si="218"/>
        <v>0</v>
      </c>
      <c r="AK102" s="28">
        <f t="shared" si="218"/>
        <v>1064022568.6099999</v>
      </c>
      <c r="AL102" s="28">
        <f t="shared" si="218"/>
        <v>0</v>
      </c>
      <c r="AM102" s="28">
        <f t="shared" si="218"/>
        <v>1064022568.6099999</v>
      </c>
      <c r="AN102" s="28">
        <f t="shared" si="218"/>
        <v>0</v>
      </c>
      <c r="AO102" s="28">
        <f t="shared" si="218"/>
        <v>1064022568.6099999</v>
      </c>
    </row>
    <row r="103" spans="1:41">
      <c r="A103" s="25" t="s">
        <v>91</v>
      </c>
      <c r="B103" s="6" t="s">
        <v>28</v>
      </c>
      <c r="C103" s="26">
        <v>100506510.61</v>
      </c>
      <c r="D103" s="26">
        <v>0</v>
      </c>
      <c r="E103" s="26">
        <f t="shared" si="136"/>
        <v>100506510.61</v>
      </c>
      <c r="F103" s="26">
        <v>0</v>
      </c>
      <c r="G103" s="26">
        <f t="shared" si="136"/>
        <v>100506510.61</v>
      </c>
      <c r="H103" s="26">
        <v>703305.42</v>
      </c>
      <c r="I103" s="26">
        <f t="shared" si="136"/>
        <v>101209816.03</v>
      </c>
      <c r="J103" s="26">
        <v>487666.6</v>
      </c>
      <c r="K103" s="26">
        <f t="shared" si="136"/>
        <v>101697482.63</v>
      </c>
      <c r="L103" s="26">
        <v>103187.55</v>
      </c>
      <c r="M103" s="26">
        <f t="shared" si="136"/>
        <v>101800670.17999999</v>
      </c>
      <c r="N103" s="26">
        <v>0</v>
      </c>
      <c r="O103" s="26">
        <f t="shared" si="136"/>
        <v>101800670.17999999</v>
      </c>
      <c r="P103" s="26">
        <v>106906569.83</v>
      </c>
      <c r="Q103" s="26">
        <v>0</v>
      </c>
      <c r="R103" s="26">
        <f t="shared" si="137"/>
        <v>106906569.83</v>
      </c>
      <c r="S103" s="26">
        <v>0</v>
      </c>
      <c r="T103" s="26">
        <f t="shared" si="137"/>
        <v>106906569.83</v>
      </c>
      <c r="U103" s="26">
        <v>0</v>
      </c>
      <c r="V103" s="26">
        <f t="shared" si="137"/>
        <v>106906569.83</v>
      </c>
      <c r="W103" s="26">
        <v>0</v>
      </c>
      <c r="X103" s="26">
        <f t="shared" si="137"/>
        <v>106906569.83</v>
      </c>
      <c r="Y103" s="26">
        <v>0</v>
      </c>
      <c r="Z103" s="26">
        <f t="shared" si="137"/>
        <v>106906569.83</v>
      </c>
      <c r="AA103" s="26">
        <v>0</v>
      </c>
      <c r="AB103" s="26">
        <f t="shared" si="137"/>
        <v>106906569.83</v>
      </c>
      <c r="AC103" s="26">
        <v>113716659.33</v>
      </c>
      <c r="AD103" s="26">
        <v>0</v>
      </c>
      <c r="AE103" s="26">
        <f t="shared" ref="AE103:AE108" si="219">AC103+AD103</f>
        <v>113716659.33</v>
      </c>
      <c r="AF103" s="26">
        <v>0</v>
      </c>
      <c r="AG103" s="26">
        <f t="shared" ref="AG103:AG108" si="220">AE103+AF103</f>
        <v>113716659.33</v>
      </c>
      <c r="AH103" s="26">
        <v>0</v>
      </c>
      <c r="AI103" s="26">
        <f t="shared" ref="AI103:AI108" si="221">AG103+AH103</f>
        <v>113716659.33</v>
      </c>
      <c r="AJ103" s="26">
        <v>0</v>
      </c>
      <c r="AK103" s="26">
        <f t="shared" ref="AK103:AK108" si="222">AI103+AJ103</f>
        <v>113716659.33</v>
      </c>
      <c r="AL103" s="26">
        <v>0</v>
      </c>
      <c r="AM103" s="26">
        <f t="shared" ref="AM103:AM108" si="223">AK103+AL103</f>
        <v>113716659.33</v>
      </c>
      <c r="AN103" s="26">
        <v>0</v>
      </c>
      <c r="AO103" s="26">
        <f t="shared" ref="AO103:AO108" si="224">AM103+AN103</f>
        <v>113716659.33</v>
      </c>
    </row>
    <row r="104" spans="1:41">
      <c r="A104" s="25" t="s">
        <v>92</v>
      </c>
      <c r="B104" s="6" t="s">
        <v>29</v>
      </c>
      <c r="C104" s="26">
        <v>804623773.56000006</v>
      </c>
      <c r="D104" s="26">
        <v>32032876.640000001</v>
      </c>
      <c r="E104" s="26">
        <f t="shared" si="136"/>
        <v>836656650.20000005</v>
      </c>
      <c r="F104" s="26">
        <v>0</v>
      </c>
      <c r="G104" s="26">
        <f t="shared" si="136"/>
        <v>836656650.20000005</v>
      </c>
      <c r="H104" s="26">
        <v>14667972.32</v>
      </c>
      <c r="I104" s="26">
        <f t="shared" si="136"/>
        <v>851324622.5200001</v>
      </c>
      <c r="J104" s="26">
        <v>14389342.4</v>
      </c>
      <c r="K104" s="26">
        <f t="shared" si="136"/>
        <v>865713964.92000008</v>
      </c>
      <c r="L104" s="26">
        <v>11656636.109999999</v>
      </c>
      <c r="M104" s="26">
        <f t="shared" si="136"/>
        <v>877370601.03000009</v>
      </c>
      <c r="N104" s="26">
        <f>-780409.89</f>
        <v>-780409.89</v>
      </c>
      <c r="O104" s="26">
        <f t="shared" si="136"/>
        <v>876590191.1400001</v>
      </c>
      <c r="P104" s="26">
        <v>859077578.76999998</v>
      </c>
      <c r="Q104" s="26">
        <v>0</v>
      </c>
      <c r="R104" s="26">
        <f t="shared" si="137"/>
        <v>859077578.76999998</v>
      </c>
      <c r="S104" s="26">
        <v>0</v>
      </c>
      <c r="T104" s="26">
        <f t="shared" si="137"/>
        <v>859077578.76999998</v>
      </c>
      <c r="U104" s="26">
        <v>3420732</v>
      </c>
      <c r="V104" s="26">
        <f t="shared" si="137"/>
        <v>862498310.76999998</v>
      </c>
      <c r="W104" s="26">
        <v>0</v>
      </c>
      <c r="X104" s="26">
        <f t="shared" si="137"/>
        <v>862498310.76999998</v>
      </c>
      <c r="Y104" s="26">
        <v>0</v>
      </c>
      <c r="Z104" s="26">
        <f t="shared" si="137"/>
        <v>862498310.76999998</v>
      </c>
      <c r="AA104" s="26">
        <v>0</v>
      </c>
      <c r="AB104" s="26">
        <f t="shared" si="137"/>
        <v>862498310.76999998</v>
      </c>
      <c r="AC104" s="26">
        <v>910657861.12999988</v>
      </c>
      <c r="AD104" s="26">
        <v>0</v>
      </c>
      <c r="AE104" s="26">
        <f t="shared" si="219"/>
        <v>910657861.12999988</v>
      </c>
      <c r="AF104" s="26">
        <v>0</v>
      </c>
      <c r="AG104" s="26">
        <f t="shared" si="220"/>
        <v>910657861.12999988</v>
      </c>
      <c r="AH104" s="26">
        <v>0</v>
      </c>
      <c r="AI104" s="26">
        <f t="shared" si="221"/>
        <v>910657861.12999988</v>
      </c>
      <c r="AJ104" s="26">
        <v>0</v>
      </c>
      <c r="AK104" s="26">
        <f t="shared" si="222"/>
        <v>910657861.12999988</v>
      </c>
      <c r="AL104" s="26">
        <v>0</v>
      </c>
      <c r="AM104" s="26">
        <f t="shared" si="223"/>
        <v>910657861.12999988</v>
      </c>
      <c r="AN104" s="26">
        <v>0</v>
      </c>
      <c r="AO104" s="26">
        <f t="shared" si="224"/>
        <v>910657861.12999988</v>
      </c>
    </row>
    <row r="105" spans="1:41">
      <c r="A105" s="25" t="s">
        <v>93</v>
      </c>
      <c r="B105" s="6" t="s">
        <v>30</v>
      </c>
      <c r="C105" s="26">
        <v>39337611</v>
      </c>
      <c r="D105" s="26">
        <v>4805438.92</v>
      </c>
      <c r="E105" s="26">
        <f t="shared" si="136"/>
        <v>44143049.920000002</v>
      </c>
      <c r="F105" s="26">
        <v>0</v>
      </c>
      <c r="G105" s="26">
        <f t="shared" si="136"/>
        <v>44143049.920000002</v>
      </c>
      <c r="H105" s="26">
        <v>-1477550</v>
      </c>
      <c r="I105" s="26">
        <f t="shared" si="136"/>
        <v>42665499.920000002</v>
      </c>
      <c r="J105" s="26">
        <v>-23842.6</v>
      </c>
      <c r="K105" s="26">
        <f t="shared" si="136"/>
        <v>42641657.32</v>
      </c>
      <c r="L105" s="26">
        <v>0</v>
      </c>
      <c r="M105" s="26">
        <f t="shared" si="136"/>
        <v>42641657.32</v>
      </c>
      <c r="N105" s="26">
        <v>0</v>
      </c>
      <c r="O105" s="26">
        <f t="shared" si="136"/>
        <v>42641657.32</v>
      </c>
      <c r="P105" s="26">
        <v>36559537</v>
      </c>
      <c r="Q105" s="26">
        <v>0</v>
      </c>
      <c r="R105" s="26">
        <f t="shared" si="137"/>
        <v>36559537</v>
      </c>
      <c r="S105" s="26">
        <v>0</v>
      </c>
      <c r="T105" s="26">
        <f t="shared" si="137"/>
        <v>36559537</v>
      </c>
      <c r="U105" s="26">
        <v>0</v>
      </c>
      <c r="V105" s="26">
        <f t="shared" si="137"/>
        <v>36559537</v>
      </c>
      <c r="W105" s="26">
        <v>0</v>
      </c>
      <c r="X105" s="26">
        <f t="shared" si="137"/>
        <v>36559537</v>
      </c>
      <c r="Y105" s="26">
        <v>0</v>
      </c>
      <c r="Z105" s="26">
        <f t="shared" si="137"/>
        <v>36559537</v>
      </c>
      <c r="AA105" s="26">
        <v>0</v>
      </c>
      <c r="AB105" s="26">
        <f t="shared" si="137"/>
        <v>36559537</v>
      </c>
      <c r="AC105" s="26">
        <v>8878633</v>
      </c>
      <c r="AD105" s="26">
        <v>0</v>
      </c>
      <c r="AE105" s="26">
        <f t="shared" si="219"/>
        <v>8878633</v>
      </c>
      <c r="AF105" s="26">
        <v>0</v>
      </c>
      <c r="AG105" s="26">
        <f t="shared" si="220"/>
        <v>8878633</v>
      </c>
      <c r="AH105" s="26">
        <v>0</v>
      </c>
      <c r="AI105" s="26">
        <f t="shared" si="221"/>
        <v>8878633</v>
      </c>
      <c r="AJ105" s="26">
        <v>0</v>
      </c>
      <c r="AK105" s="26">
        <f t="shared" si="222"/>
        <v>8878633</v>
      </c>
      <c r="AL105" s="26">
        <v>0</v>
      </c>
      <c r="AM105" s="26">
        <f t="shared" si="223"/>
        <v>8878633</v>
      </c>
      <c r="AN105" s="26">
        <v>0</v>
      </c>
      <c r="AO105" s="26">
        <f t="shared" si="224"/>
        <v>8878633</v>
      </c>
    </row>
    <row r="106" spans="1:41" ht="31.5">
      <c r="A106" s="25" t="s">
        <v>94</v>
      </c>
      <c r="B106" s="6" t="s">
        <v>31</v>
      </c>
      <c r="C106" s="26">
        <v>514000</v>
      </c>
      <c r="D106" s="26">
        <v>0</v>
      </c>
      <c r="E106" s="26">
        <f t="shared" si="136"/>
        <v>514000</v>
      </c>
      <c r="F106" s="26">
        <v>0</v>
      </c>
      <c r="G106" s="26">
        <f t="shared" si="136"/>
        <v>514000</v>
      </c>
      <c r="H106" s="26">
        <v>0</v>
      </c>
      <c r="I106" s="26">
        <f t="shared" si="136"/>
        <v>514000</v>
      </c>
      <c r="J106" s="26">
        <v>0</v>
      </c>
      <c r="K106" s="26">
        <f t="shared" si="136"/>
        <v>514000</v>
      </c>
      <c r="L106" s="26">
        <v>-113940</v>
      </c>
      <c r="M106" s="26">
        <f t="shared" si="136"/>
        <v>400060</v>
      </c>
      <c r="N106" s="26">
        <v>0</v>
      </c>
      <c r="O106" s="26">
        <f t="shared" si="136"/>
        <v>400060</v>
      </c>
      <c r="P106" s="26">
        <v>295000</v>
      </c>
      <c r="Q106" s="26">
        <v>0</v>
      </c>
      <c r="R106" s="26">
        <f t="shared" si="137"/>
        <v>295000</v>
      </c>
      <c r="S106" s="26">
        <v>0</v>
      </c>
      <c r="T106" s="26">
        <f t="shared" si="137"/>
        <v>295000</v>
      </c>
      <c r="U106" s="26">
        <v>0</v>
      </c>
      <c r="V106" s="26">
        <f t="shared" si="137"/>
        <v>295000</v>
      </c>
      <c r="W106" s="26">
        <v>0</v>
      </c>
      <c r="X106" s="26">
        <f t="shared" si="137"/>
        <v>295000</v>
      </c>
      <c r="Y106" s="26">
        <v>0</v>
      </c>
      <c r="Z106" s="26">
        <f t="shared" si="137"/>
        <v>295000</v>
      </c>
      <c r="AA106" s="26">
        <v>0</v>
      </c>
      <c r="AB106" s="26">
        <f t="shared" si="137"/>
        <v>295000</v>
      </c>
      <c r="AC106" s="26">
        <v>295000</v>
      </c>
      <c r="AD106" s="26">
        <v>0</v>
      </c>
      <c r="AE106" s="26">
        <f t="shared" si="219"/>
        <v>295000</v>
      </c>
      <c r="AF106" s="26">
        <v>0</v>
      </c>
      <c r="AG106" s="26">
        <f t="shared" si="220"/>
        <v>295000</v>
      </c>
      <c r="AH106" s="26">
        <v>0</v>
      </c>
      <c r="AI106" s="26">
        <f t="shared" si="221"/>
        <v>295000</v>
      </c>
      <c r="AJ106" s="26">
        <v>0</v>
      </c>
      <c r="AK106" s="26">
        <f t="shared" si="222"/>
        <v>295000</v>
      </c>
      <c r="AL106" s="26">
        <v>0</v>
      </c>
      <c r="AM106" s="26">
        <f t="shared" si="223"/>
        <v>295000</v>
      </c>
      <c r="AN106" s="26">
        <v>0</v>
      </c>
      <c r="AO106" s="26">
        <f t="shared" si="224"/>
        <v>295000</v>
      </c>
    </row>
    <row r="107" spans="1:41">
      <c r="A107" s="25" t="s">
        <v>95</v>
      </c>
      <c r="B107" s="6" t="s">
        <v>32</v>
      </c>
      <c r="C107" s="26">
        <v>1480000</v>
      </c>
      <c r="D107" s="26">
        <v>0</v>
      </c>
      <c r="E107" s="26">
        <f t="shared" si="136"/>
        <v>1480000</v>
      </c>
      <c r="F107" s="26">
        <v>0</v>
      </c>
      <c r="G107" s="26">
        <f t="shared" si="136"/>
        <v>1480000</v>
      </c>
      <c r="H107" s="26">
        <v>0</v>
      </c>
      <c r="I107" s="26">
        <f t="shared" si="136"/>
        <v>1480000</v>
      </c>
      <c r="J107" s="26">
        <v>0</v>
      </c>
      <c r="K107" s="26">
        <f t="shared" si="136"/>
        <v>1480000</v>
      </c>
      <c r="L107" s="26">
        <v>0</v>
      </c>
      <c r="M107" s="26">
        <f t="shared" si="136"/>
        <v>1480000</v>
      </c>
      <c r="N107" s="26">
        <v>0</v>
      </c>
      <c r="O107" s="26">
        <f t="shared" si="136"/>
        <v>1480000</v>
      </c>
      <c r="P107" s="26">
        <v>2120000</v>
      </c>
      <c r="Q107" s="26">
        <v>0</v>
      </c>
      <c r="R107" s="26">
        <f t="shared" si="137"/>
        <v>2120000</v>
      </c>
      <c r="S107" s="26">
        <v>0</v>
      </c>
      <c r="T107" s="26">
        <f t="shared" si="137"/>
        <v>2120000</v>
      </c>
      <c r="U107" s="26">
        <v>0</v>
      </c>
      <c r="V107" s="26">
        <f t="shared" si="137"/>
        <v>2120000</v>
      </c>
      <c r="W107" s="26">
        <v>0</v>
      </c>
      <c r="X107" s="26">
        <f t="shared" si="137"/>
        <v>2120000</v>
      </c>
      <c r="Y107" s="26">
        <v>0</v>
      </c>
      <c r="Z107" s="26">
        <f t="shared" si="137"/>
        <v>2120000</v>
      </c>
      <c r="AA107" s="26">
        <v>0</v>
      </c>
      <c r="AB107" s="26">
        <f t="shared" si="137"/>
        <v>2120000</v>
      </c>
      <c r="AC107" s="26">
        <v>2250000</v>
      </c>
      <c r="AD107" s="26">
        <v>0</v>
      </c>
      <c r="AE107" s="26">
        <f t="shared" si="219"/>
        <v>2250000</v>
      </c>
      <c r="AF107" s="26">
        <v>0</v>
      </c>
      <c r="AG107" s="26">
        <f t="shared" si="220"/>
        <v>2250000</v>
      </c>
      <c r="AH107" s="26">
        <v>0</v>
      </c>
      <c r="AI107" s="26">
        <f t="shared" si="221"/>
        <v>2250000</v>
      </c>
      <c r="AJ107" s="26">
        <v>0</v>
      </c>
      <c r="AK107" s="26">
        <f t="shared" si="222"/>
        <v>2250000</v>
      </c>
      <c r="AL107" s="26">
        <v>0</v>
      </c>
      <c r="AM107" s="26">
        <f t="shared" si="223"/>
        <v>2250000</v>
      </c>
      <c r="AN107" s="26">
        <v>0</v>
      </c>
      <c r="AO107" s="26">
        <f t="shared" si="224"/>
        <v>2250000</v>
      </c>
    </row>
    <row r="108" spans="1:41">
      <c r="A108" s="25" t="s">
        <v>96</v>
      </c>
      <c r="B108" s="6" t="s">
        <v>33</v>
      </c>
      <c r="C108" s="26">
        <v>31949642.269999996</v>
      </c>
      <c r="D108" s="26">
        <v>0</v>
      </c>
      <c r="E108" s="26">
        <f t="shared" si="136"/>
        <v>31949642.269999996</v>
      </c>
      <c r="F108" s="26">
        <v>0</v>
      </c>
      <c r="G108" s="26">
        <f t="shared" si="136"/>
        <v>31949642.269999996</v>
      </c>
      <c r="H108" s="26">
        <v>-1207790.46</v>
      </c>
      <c r="I108" s="26">
        <f t="shared" si="136"/>
        <v>30741851.809999995</v>
      </c>
      <c r="J108" s="26">
        <v>284049.19</v>
      </c>
      <c r="K108" s="26">
        <f t="shared" si="136"/>
        <v>31025900.999999996</v>
      </c>
      <c r="L108" s="26">
        <v>-116337.26</v>
      </c>
      <c r="M108" s="26">
        <f t="shared" si="136"/>
        <v>30909563.739999995</v>
      </c>
      <c r="N108" s="26">
        <v>0</v>
      </c>
      <c r="O108" s="26">
        <f t="shared" si="136"/>
        <v>30909563.739999995</v>
      </c>
      <c r="P108" s="26">
        <v>27724807.710000001</v>
      </c>
      <c r="Q108" s="26">
        <v>0</v>
      </c>
      <c r="R108" s="26">
        <f t="shared" si="137"/>
        <v>27724807.710000001</v>
      </c>
      <c r="S108" s="26">
        <v>0</v>
      </c>
      <c r="T108" s="26">
        <f t="shared" si="137"/>
        <v>27724807.710000001</v>
      </c>
      <c r="U108" s="26">
        <v>0</v>
      </c>
      <c r="V108" s="26">
        <f t="shared" si="137"/>
        <v>27724807.710000001</v>
      </c>
      <c r="W108" s="26">
        <v>0</v>
      </c>
      <c r="X108" s="26">
        <f t="shared" si="137"/>
        <v>27724807.710000001</v>
      </c>
      <c r="Y108" s="26">
        <v>0</v>
      </c>
      <c r="Z108" s="26">
        <f t="shared" si="137"/>
        <v>27724807.710000001</v>
      </c>
      <c r="AA108" s="26">
        <v>0</v>
      </c>
      <c r="AB108" s="26">
        <f t="shared" si="137"/>
        <v>27724807.710000001</v>
      </c>
      <c r="AC108" s="26">
        <v>28224415.150000002</v>
      </c>
      <c r="AD108" s="26">
        <v>0</v>
      </c>
      <c r="AE108" s="26">
        <f t="shared" si="219"/>
        <v>28224415.150000002</v>
      </c>
      <c r="AF108" s="26">
        <v>0</v>
      </c>
      <c r="AG108" s="26">
        <f t="shared" si="220"/>
        <v>28224415.150000002</v>
      </c>
      <c r="AH108" s="26">
        <v>0</v>
      </c>
      <c r="AI108" s="26">
        <f t="shared" si="221"/>
        <v>28224415.150000002</v>
      </c>
      <c r="AJ108" s="26">
        <v>0</v>
      </c>
      <c r="AK108" s="26">
        <f t="shared" si="222"/>
        <v>28224415.150000002</v>
      </c>
      <c r="AL108" s="26">
        <v>0</v>
      </c>
      <c r="AM108" s="26">
        <f t="shared" si="223"/>
        <v>28224415.150000002</v>
      </c>
      <c r="AN108" s="26">
        <v>0</v>
      </c>
      <c r="AO108" s="26">
        <f t="shared" si="224"/>
        <v>28224415.150000002</v>
      </c>
    </row>
    <row r="109" spans="1:41" s="24" customFormat="1">
      <c r="A109" s="23" t="s">
        <v>97</v>
      </c>
      <c r="B109" s="14" t="s">
        <v>34</v>
      </c>
      <c r="C109" s="28">
        <f>SUM(C110:C111)</f>
        <v>118180451.21000001</v>
      </c>
      <c r="D109" s="28">
        <f t="shared" ref="D109:N109" si="225">SUM(D110:D111)</f>
        <v>2372780</v>
      </c>
      <c r="E109" s="28">
        <f t="shared" si="225"/>
        <v>120553231.21000001</v>
      </c>
      <c r="F109" s="28">
        <f t="shared" si="225"/>
        <v>0</v>
      </c>
      <c r="G109" s="28">
        <f t="shared" si="225"/>
        <v>120553231.21000001</v>
      </c>
      <c r="H109" s="28">
        <f t="shared" si="225"/>
        <v>6019512.6799999997</v>
      </c>
      <c r="I109" s="28">
        <f t="shared" si="225"/>
        <v>126572743.89000002</v>
      </c>
      <c r="J109" s="28">
        <f t="shared" ref="J109:K109" si="226">SUM(J110:J111)</f>
        <v>24531173.489999998</v>
      </c>
      <c r="K109" s="28">
        <f t="shared" si="226"/>
        <v>151103917.38000003</v>
      </c>
      <c r="L109" s="28">
        <f t="shared" si="225"/>
        <v>-24086.65</v>
      </c>
      <c r="M109" s="28">
        <f t="shared" si="225"/>
        <v>151079830.73000002</v>
      </c>
      <c r="N109" s="28">
        <f t="shared" si="225"/>
        <v>0</v>
      </c>
      <c r="O109" s="28">
        <f t="shared" ref="O109" si="227">SUM(O110:O111)</f>
        <v>151079830.73000002</v>
      </c>
      <c r="P109" s="28">
        <f>SUM(P110:P111)</f>
        <v>102102538.65000001</v>
      </c>
      <c r="Q109" s="28">
        <f t="shared" ref="Q109:AB109" si="228">SUM(Q110:Q111)</f>
        <v>0</v>
      </c>
      <c r="R109" s="28">
        <f t="shared" si="228"/>
        <v>102102538.65000001</v>
      </c>
      <c r="S109" s="28">
        <f t="shared" ref="S109:U109" si="229">SUM(S110:S111)</f>
        <v>0</v>
      </c>
      <c r="T109" s="28">
        <f t="shared" si="228"/>
        <v>102102538.65000001</v>
      </c>
      <c r="U109" s="28">
        <f t="shared" si="229"/>
        <v>0</v>
      </c>
      <c r="V109" s="28">
        <f t="shared" si="228"/>
        <v>102102538.65000001</v>
      </c>
      <c r="W109" s="28">
        <f t="shared" si="228"/>
        <v>0</v>
      </c>
      <c r="X109" s="28">
        <f t="shared" si="228"/>
        <v>102102538.65000001</v>
      </c>
      <c r="Y109" s="28">
        <f t="shared" ref="Y109:AA109" si="230">SUM(Y110:Y111)</f>
        <v>0</v>
      </c>
      <c r="Z109" s="28">
        <f t="shared" si="228"/>
        <v>102102538.65000001</v>
      </c>
      <c r="AA109" s="28">
        <f t="shared" si="230"/>
        <v>0</v>
      </c>
      <c r="AB109" s="28">
        <f t="shared" si="228"/>
        <v>102102538.65000001</v>
      </c>
      <c r="AC109" s="28">
        <f>SUM(AC110:AC111)</f>
        <v>6844686.0300000003</v>
      </c>
      <c r="AD109" s="28">
        <f t="shared" ref="AD109" si="231">SUM(AD110:AD111)</f>
        <v>0</v>
      </c>
      <c r="AE109" s="28">
        <f t="shared" ref="AE109:AO109" si="232">SUM(AE110:AE111)</f>
        <v>6844686.0300000003</v>
      </c>
      <c r="AF109" s="28">
        <f t="shared" si="232"/>
        <v>0</v>
      </c>
      <c r="AG109" s="28">
        <f t="shared" si="232"/>
        <v>6844686.0300000003</v>
      </c>
      <c r="AH109" s="28">
        <f t="shared" si="232"/>
        <v>0</v>
      </c>
      <c r="AI109" s="28">
        <f t="shared" si="232"/>
        <v>6844686.0300000003</v>
      </c>
      <c r="AJ109" s="28">
        <f t="shared" si="232"/>
        <v>0</v>
      </c>
      <c r="AK109" s="28">
        <f t="shared" si="232"/>
        <v>6844686.0300000003</v>
      </c>
      <c r="AL109" s="28">
        <f t="shared" si="232"/>
        <v>0</v>
      </c>
      <c r="AM109" s="28">
        <f t="shared" si="232"/>
        <v>6844686.0300000003</v>
      </c>
      <c r="AN109" s="28">
        <f t="shared" si="232"/>
        <v>0</v>
      </c>
      <c r="AO109" s="28">
        <f t="shared" si="232"/>
        <v>6844686.0300000003</v>
      </c>
    </row>
    <row r="110" spans="1:41">
      <c r="A110" s="25" t="s">
        <v>98</v>
      </c>
      <c r="B110" s="6" t="s">
        <v>35</v>
      </c>
      <c r="C110" s="26">
        <v>113364451.21000001</v>
      </c>
      <c r="D110" s="26">
        <v>2372780</v>
      </c>
      <c r="E110" s="26">
        <f t="shared" si="136"/>
        <v>115737231.21000001</v>
      </c>
      <c r="F110" s="26">
        <v>0</v>
      </c>
      <c r="G110" s="26">
        <f t="shared" si="136"/>
        <v>115737231.21000001</v>
      </c>
      <c r="H110" s="26">
        <v>6019512.6799999997</v>
      </c>
      <c r="I110" s="26">
        <f t="shared" si="136"/>
        <v>121756743.89000002</v>
      </c>
      <c r="J110" s="26">
        <v>24531173.489999998</v>
      </c>
      <c r="K110" s="26">
        <f t="shared" si="136"/>
        <v>146287917.38000003</v>
      </c>
      <c r="L110" s="26">
        <v>-8.65</v>
      </c>
      <c r="M110" s="26">
        <f t="shared" si="136"/>
        <v>146287908.73000002</v>
      </c>
      <c r="N110" s="26">
        <v>0</v>
      </c>
      <c r="O110" s="26">
        <f t="shared" ref="O110:O124" si="233">M110+N110</f>
        <v>146287908.73000002</v>
      </c>
      <c r="P110" s="26">
        <v>97131113.650000006</v>
      </c>
      <c r="Q110" s="26">
        <v>0</v>
      </c>
      <c r="R110" s="26">
        <f t="shared" si="137"/>
        <v>97131113.650000006</v>
      </c>
      <c r="S110" s="26">
        <v>0</v>
      </c>
      <c r="T110" s="26">
        <f t="shared" si="137"/>
        <v>97131113.650000006</v>
      </c>
      <c r="U110" s="26">
        <v>0</v>
      </c>
      <c r="V110" s="26">
        <f t="shared" si="137"/>
        <v>97131113.650000006</v>
      </c>
      <c r="W110" s="26">
        <v>0</v>
      </c>
      <c r="X110" s="26">
        <f t="shared" si="137"/>
        <v>97131113.650000006</v>
      </c>
      <c r="Y110" s="26">
        <v>0</v>
      </c>
      <c r="Z110" s="26">
        <f t="shared" si="137"/>
        <v>97131113.650000006</v>
      </c>
      <c r="AA110" s="26">
        <v>0</v>
      </c>
      <c r="AB110" s="26">
        <f t="shared" ref="AB110:AB111" si="234">Z110+AA110</f>
        <v>97131113.650000006</v>
      </c>
      <c r="AC110" s="26">
        <v>1873261.03</v>
      </c>
      <c r="AD110" s="26">
        <v>0</v>
      </c>
      <c r="AE110" s="26">
        <f t="shared" ref="AE110:AE111" si="235">AC110+AD110</f>
        <v>1873261.03</v>
      </c>
      <c r="AF110" s="26">
        <v>0</v>
      </c>
      <c r="AG110" s="26">
        <f t="shared" ref="AG110:AG111" si="236">AE110+AF110</f>
        <v>1873261.03</v>
      </c>
      <c r="AH110" s="26">
        <v>0</v>
      </c>
      <c r="AI110" s="26">
        <f t="shared" ref="AI110:AI111" si="237">AG110+AH110</f>
        <v>1873261.03</v>
      </c>
      <c r="AJ110" s="26">
        <v>0</v>
      </c>
      <c r="AK110" s="26">
        <f t="shared" ref="AK110:AK111" si="238">AI110+AJ110</f>
        <v>1873261.03</v>
      </c>
      <c r="AL110" s="26">
        <v>0</v>
      </c>
      <c r="AM110" s="26">
        <f t="shared" ref="AM110:AM111" si="239">AK110+AL110</f>
        <v>1873261.03</v>
      </c>
      <c r="AN110" s="26">
        <v>0</v>
      </c>
      <c r="AO110" s="26">
        <f t="shared" ref="AO110:AO111" si="240">AM110+AN110</f>
        <v>1873261.03</v>
      </c>
    </row>
    <row r="111" spans="1:41" ht="31.5">
      <c r="A111" s="25" t="s">
        <v>99</v>
      </c>
      <c r="B111" s="6" t="s">
        <v>36</v>
      </c>
      <c r="C111" s="26">
        <v>4816000</v>
      </c>
      <c r="D111" s="26">
        <v>0</v>
      </c>
      <c r="E111" s="26">
        <f t="shared" si="136"/>
        <v>4816000</v>
      </c>
      <c r="F111" s="26">
        <v>0</v>
      </c>
      <c r="G111" s="26">
        <f t="shared" si="136"/>
        <v>4816000</v>
      </c>
      <c r="H111" s="26">
        <v>0</v>
      </c>
      <c r="I111" s="26">
        <f t="shared" si="136"/>
        <v>4816000</v>
      </c>
      <c r="J111" s="26">
        <v>0</v>
      </c>
      <c r="K111" s="26">
        <f t="shared" si="136"/>
        <v>4816000</v>
      </c>
      <c r="L111" s="26">
        <v>-24078</v>
      </c>
      <c r="M111" s="26">
        <f t="shared" si="136"/>
        <v>4791922</v>
      </c>
      <c r="N111" s="26">
        <v>0</v>
      </c>
      <c r="O111" s="26">
        <f t="shared" si="233"/>
        <v>4791922</v>
      </c>
      <c r="P111" s="26">
        <v>4971425</v>
      </c>
      <c r="Q111" s="26">
        <v>0</v>
      </c>
      <c r="R111" s="26">
        <f t="shared" si="137"/>
        <v>4971425</v>
      </c>
      <c r="S111" s="26">
        <v>0</v>
      </c>
      <c r="T111" s="26">
        <f t="shared" si="137"/>
        <v>4971425</v>
      </c>
      <c r="U111" s="26">
        <v>0</v>
      </c>
      <c r="V111" s="26">
        <f t="shared" si="137"/>
        <v>4971425</v>
      </c>
      <c r="W111" s="26">
        <v>0</v>
      </c>
      <c r="X111" s="26">
        <f t="shared" si="137"/>
        <v>4971425</v>
      </c>
      <c r="Y111" s="26">
        <v>0</v>
      </c>
      <c r="Z111" s="26">
        <f t="shared" si="137"/>
        <v>4971425</v>
      </c>
      <c r="AA111" s="26">
        <v>0</v>
      </c>
      <c r="AB111" s="26">
        <f t="shared" si="234"/>
        <v>4971425</v>
      </c>
      <c r="AC111" s="26">
        <v>4971425</v>
      </c>
      <c r="AD111" s="26">
        <v>0</v>
      </c>
      <c r="AE111" s="26">
        <f t="shared" si="235"/>
        <v>4971425</v>
      </c>
      <c r="AF111" s="26">
        <v>0</v>
      </c>
      <c r="AG111" s="26">
        <f t="shared" si="236"/>
        <v>4971425</v>
      </c>
      <c r="AH111" s="26">
        <v>0</v>
      </c>
      <c r="AI111" s="26">
        <f t="shared" si="237"/>
        <v>4971425</v>
      </c>
      <c r="AJ111" s="26">
        <v>0</v>
      </c>
      <c r="AK111" s="26">
        <f t="shared" si="238"/>
        <v>4971425</v>
      </c>
      <c r="AL111" s="26">
        <v>0</v>
      </c>
      <c r="AM111" s="26">
        <f t="shared" si="239"/>
        <v>4971425</v>
      </c>
      <c r="AN111" s="26">
        <v>0</v>
      </c>
      <c r="AO111" s="26">
        <f t="shared" si="240"/>
        <v>4971425</v>
      </c>
    </row>
    <row r="112" spans="1:41" s="24" customFormat="1">
      <c r="A112" s="23" t="s">
        <v>100</v>
      </c>
      <c r="B112" s="14" t="s">
        <v>37</v>
      </c>
      <c r="C112" s="28">
        <f>SUM(C113:C116)</f>
        <v>266681238.5</v>
      </c>
      <c r="D112" s="28">
        <f t="shared" ref="D112:N112" si="241">SUM(D113:D116)</f>
        <v>3279697.18</v>
      </c>
      <c r="E112" s="28">
        <f t="shared" si="241"/>
        <v>269960935.68000001</v>
      </c>
      <c r="F112" s="28">
        <f t="shared" si="241"/>
        <v>350000</v>
      </c>
      <c r="G112" s="28">
        <f t="shared" si="241"/>
        <v>270310935.68000001</v>
      </c>
      <c r="H112" s="28">
        <f t="shared" si="241"/>
        <v>4017266.32</v>
      </c>
      <c r="I112" s="28">
        <f t="shared" si="241"/>
        <v>274328202</v>
      </c>
      <c r="J112" s="28">
        <f t="shared" ref="J112:K112" si="242">SUM(J113:J116)</f>
        <v>911953.55</v>
      </c>
      <c r="K112" s="28">
        <f t="shared" si="242"/>
        <v>275240155.55000001</v>
      </c>
      <c r="L112" s="28">
        <f t="shared" si="241"/>
        <v>1833516.28</v>
      </c>
      <c r="M112" s="28">
        <f t="shared" si="241"/>
        <v>277073671.82999998</v>
      </c>
      <c r="N112" s="28">
        <f t="shared" si="241"/>
        <v>14652160</v>
      </c>
      <c r="O112" s="28">
        <f t="shared" ref="O112" si="243">SUM(O113:O116)</f>
        <v>291725831.82999998</v>
      </c>
      <c r="P112" s="28">
        <f>SUM(P113:P116)</f>
        <v>63908702.760000005</v>
      </c>
      <c r="Q112" s="28">
        <f t="shared" ref="Q112:AB112" si="244">SUM(Q113:Q116)</f>
        <v>0</v>
      </c>
      <c r="R112" s="28">
        <f t="shared" si="244"/>
        <v>63908702.760000005</v>
      </c>
      <c r="S112" s="28">
        <f t="shared" ref="S112:U112" si="245">SUM(S113:S116)</f>
        <v>0</v>
      </c>
      <c r="T112" s="28">
        <f t="shared" si="244"/>
        <v>63908702.760000005</v>
      </c>
      <c r="U112" s="28">
        <f t="shared" si="245"/>
        <v>0</v>
      </c>
      <c r="V112" s="28">
        <f t="shared" si="244"/>
        <v>63908702.760000005</v>
      </c>
      <c r="W112" s="28">
        <f t="shared" si="244"/>
        <v>0</v>
      </c>
      <c r="X112" s="28">
        <f t="shared" si="244"/>
        <v>63908702.760000005</v>
      </c>
      <c r="Y112" s="28">
        <f t="shared" ref="Y112:AA112" si="246">SUM(Y113:Y116)</f>
        <v>0</v>
      </c>
      <c r="Z112" s="28">
        <f t="shared" si="244"/>
        <v>63908702.760000005</v>
      </c>
      <c r="AA112" s="28">
        <f t="shared" si="246"/>
        <v>0</v>
      </c>
      <c r="AB112" s="28">
        <f t="shared" si="244"/>
        <v>63908702.760000005</v>
      </c>
      <c r="AC112" s="28">
        <f>SUM(AC113:AC116)</f>
        <v>66079371.310000002</v>
      </c>
      <c r="AD112" s="28">
        <f t="shared" ref="AD112" si="247">SUM(AD113:AD116)</f>
        <v>0</v>
      </c>
      <c r="AE112" s="28">
        <f t="shared" ref="AE112:AO112" si="248">SUM(AE113:AE116)</f>
        <v>66079371.310000002</v>
      </c>
      <c r="AF112" s="28">
        <f t="shared" si="248"/>
        <v>0</v>
      </c>
      <c r="AG112" s="28">
        <f t="shared" si="248"/>
        <v>66079371.310000002</v>
      </c>
      <c r="AH112" s="28">
        <f t="shared" si="248"/>
        <v>0</v>
      </c>
      <c r="AI112" s="28">
        <f t="shared" si="248"/>
        <v>66079371.310000002</v>
      </c>
      <c r="AJ112" s="28">
        <f t="shared" si="248"/>
        <v>0</v>
      </c>
      <c r="AK112" s="28">
        <f t="shared" si="248"/>
        <v>66079371.310000002</v>
      </c>
      <c r="AL112" s="28">
        <f t="shared" si="248"/>
        <v>0</v>
      </c>
      <c r="AM112" s="28">
        <f t="shared" si="248"/>
        <v>66079371.310000002</v>
      </c>
      <c r="AN112" s="28">
        <f t="shared" si="248"/>
        <v>0</v>
      </c>
      <c r="AO112" s="28">
        <f t="shared" si="248"/>
        <v>66079371.310000002</v>
      </c>
    </row>
    <row r="113" spans="1:41">
      <c r="A113" s="25" t="s">
        <v>101</v>
      </c>
      <c r="B113" s="6" t="s">
        <v>38</v>
      </c>
      <c r="C113" s="26">
        <v>5529000</v>
      </c>
      <c r="D113" s="26">
        <v>0</v>
      </c>
      <c r="E113" s="26">
        <f t="shared" si="136"/>
        <v>5529000</v>
      </c>
      <c r="F113" s="26">
        <v>0</v>
      </c>
      <c r="G113" s="26">
        <f t="shared" si="136"/>
        <v>5529000</v>
      </c>
      <c r="H113" s="26">
        <v>1745733.76</v>
      </c>
      <c r="I113" s="26">
        <f t="shared" si="136"/>
        <v>7274733.7599999998</v>
      </c>
      <c r="J113" s="26">
        <v>423953.55</v>
      </c>
      <c r="K113" s="26">
        <f t="shared" si="136"/>
        <v>7698687.3099999996</v>
      </c>
      <c r="L113" s="26">
        <v>0</v>
      </c>
      <c r="M113" s="26">
        <f t="shared" si="136"/>
        <v>7698687.3099999996</v>
      </c>
      <c r="N113" s="26">
        <v>0</v>
      </c>
      <c r="O113" s="26">
        <f t="shared" si="233"/>
        <v>7698687.3099999996</v>
      </c>
      <c r="P113" s="26">
        <v>6000000</v>
      </c>
      <c r="Q113" s="26">
        <v>0</v>
      </c>
      <c r="R113" s="26">
        <f t="shared" si="137"/>
        <v>6000000</v>
      </c>
      <c r="S113" s="26">
        <v>0</v>
      </c>
      <c r="T113" s="26">
        <f t="shared" si="137"/>
        <v>6000000</v>
      </c>
      <c r="U113" s="26">
        <v>0</v>
      </c>
      <c r="V113" s="26">
        <f t="shared" si="137"/>
        <v>6000000</v>
      </c>
      <c r="W113" s="26">
        <v>0</v>
      </c>
      <c r="X113" s="26">
        <f t="shared" si="137"/>
        <v>6000000</v>
      </c>
      <c r="Y113" s="26">
        <v>0</v>
      </c>
      <c r="Z113" s="26">
        <f t="shared" si="137"/>
        <v>6000000</v>
      </c>
      <c r="AA113" s="26">
        <v>0</v>
      </c>
      <c r="AB113" s="26">
        <f t="shared" ref="AB113:AB116" si="249">Z113+AA113</f>
        <v>6000000</v>
      </c>
      <c r="AC113" s="26">
        <v>7000000</v>
      </c>
      <c r="AD113" s="26">
        <v>0</v>
      </c>
      <c r="AE113" s="26">
        <f t="shared" ref="AE113:AE116" si="250">AC113+AD113</f>
        <v>7000000</v>
      </c>
      <c r="AF113" s="26">
        <v>0</v>
      </c>
      <c r="AG113" s="26">
        <f t="shared" ref="AG113:AG116" si="251">AE113+AF113</f>
        <v>7000000</v>
      </c>
      <c r="AH113" s="26">
        <v>0</v>
      </c>
      <c r="AI113" s="26">
        <f t="shared" ref="AI113:AI116" si="252">AG113+AH113</f>
        <v>7000000</v>
      </c>
      <c r="AJ113" s="26">
        <v>0</v>
      </c>
      <c r="AK113" s="26">
        <f t="shared" ref="AK113:AK116" si="253">AI113+AJ113</f>
        <v>7000000</v>
      </c>
      <c r="AL113" s="26">
        <v>0</v>
      </c>
      <c r="AM113" s="26">
        <f t="shared" ref="AM113:AM116" si="254">AK113+AL113</f>
        <v>7000000</v>
      </c>
      <c r="AN113" s="26">
        <v>0</v>
      </c>
      <c r="AO113" s="26">
        <f t="shared" ref="AO113:AO116" si="255">AM113+AN113</f>
        <v>7000000</v>
      </c>
    </row>
    <row r="114" spans="1:41">
      <c r="A114" s="25" t="s">
        <v>102</v>
      </c>
      <c r="B114" s="6" t="s">
        <v>39</v>
      </c>
      <c r="C114" s="26">
        <v>196698176.00999999</v>
      </c>
      <c r="D114" s="26">
        <v>2700000</v>
      </c>
      <c r="E114" s="26">
        <f t="shared" si="136"/>
        <v>199398176.00999999</v>
      </c>
      <c r="F114" s="26">
        <v>350000</v>
      </c>
      <c r="G114" s="26">
        <f t="shared" si="136"/>
        <v>199748176.00999999</v>
      </c>
      <c r="H114" s="26">
        <v>700000</v>
      </c>
      <c r="I114" s="26">
        <f t="shared" si="136"/>
        <v>200448176.00999999</v>
      </c>
      <c r="J114" s="26">
        <v>488000</v>
      </c>
      <c r="K114" s="26">
        <f t="shared" si="136"/>
        <v>200936176.00999999</v>
      </c>
      <c r="L114" s="26">
        <v>1975965</v>
      </c>
      <c r="M114" s="26">
        <f t="shared" si="136"/>
        <v>202912141.00999999</v>
      </c>
      <c r="N114" s="26">
        <f>2100000+45000+50000+300000-43040+2100000-199800+100000+2200000+4200000+6300000</f>
        <v>17152160</v>
      </c>
      <c r="O114" s="26">
        <f t="shared" si="233"/>
        <v>220064301.00999999</v>
      </c>
      <c r="P114" s="26">
        <v>126726</v>
      </c>
      <c r="Q114" s="26">
        <v>0</v>
      </c>
      <c r="R114" s="26">
        <f t="shared" si="137"/>
        <v>126726</v>
      </c>
      <c r="S114" s="26">
        <v>0</v>
      </c>
      <c r="T114" s="26">
        <f t="shared" si="137"/>
        <v>126726</v>
      </c>
      <c r="U114" s="26">
        <v>0</v>
      </c>
      <c r="V114" s="26">
        <f t="shared" si="137"/>
        <v>126726</v>
      </c>
      <c r="W114" s="26">
        <v>0</v>
      </c>
      <c r="X114" s="26">
        <f t="shared" si="137"/>
        <v>126726</v>
      </c>
      <c r="Y114" s="26">
        <v>0</v>
      </c>
      <c r="Z114" s="26">
        <f t="shared" si="137"/>
        <v>126726</v>
      </c>
      <c r="AA114" s="26">
        <v>0</v>
      </c>
      <c r="AB114" s="26">
        <f t="shared" si="249"/>
        <v>126726</v>
      </c>
      <c r="AC114" s="26">
        <v>135544</v>
      </c>
      <c r="AD114" s="26">
        <v>0</v>
      </c>
      <c r="AE114" s="26">
        <f t="shared" si="250"/>
        <v>135544</v>
      </c>
      <c r="AF114" s="26">
        <v>0</v>
      </c>
      <c r="AG114" s="26">
        <f t="shared" si="251"/>
        <v>135544</v>
      </c>
      <c r="AH114" s="26">
        <v>0</v>
      </c>
      <c r="AI114" s="26">
        <f t="shared" si="252"/>
        <v>135544</v>
      </c>
      <c r="AJ114" s="26">
        <v>0</v>
      </c>
      <c r="AK114" s="26">
        <f t="shared" si="253"/>
        <v>135544</v>
      </c>
      <c r="AL114" s="26">
        <v>0</v>
      </c>
      <c r="AM114" s="26">
        <f t="shared" si="254"/>
        <v>135544</v>
      </c>
      <c r="AN114" s="26">
        <v>0</v>
      </c>
      <c r="AO114" s="26">
        <f t="shared" si="255"/>
        <v>135544</v>
      </c>
    </row>
    <row r="115" spans="1:41">
      <c r="A115" s="25" t="s">
        <v>103</v>
      </c>
      <c r="B115" s="6" t="s">
        <v>40</v>
      </c>
      <c r="C115" s="26">
        <v>63854062.490000002</v>
      </c>
      <c r="D115" s="26">
        <v>313038</v>
      </c>
      <c r="E115" s="26">
        <f t="shared" si="136"/>
        <v>64167100.490000002</v>
      </c>
      <c r="F115" s="26">
        <v>0</v>
      </c>
      <c r="G115" s="26">
        <f t="shared" si="136"/>
        <v>64167100.490000002</v>
      </c>
      <c r="H115" s="26">
        <v>1571532.56</v>
      </c>
      <c r="I115" s="26">
        <f t="shared" si="136"/>
        <v>65738633.050000004</v>
      </c>
      <c r="J115" s="26">
        <v>0</v>
      </c>
      <c r="K115" s="26">
        <f t="shared" si="136"/>
        <v>65738633.050000004</v>
      </c>
      <c r="L115" s="26">
        <v>-142448.72</v>
      </c>
      <c r="M115" s="26">
        <f t="shared" si="136"/>
        <v>65596184.330000006</v>
      </c>
      <c r="N115" s="26">
        <f>-82377.05-2417622.95</f>
        <v>-2500000</v>
      </c>
      <c r="O115" s="26">
        <f t="shared" si="233"/>
        <v>63096184.330000006</v>
      </c>
      <c r="P115" s="26">
        <v>57181976.760000005</v>
      </c>
      <c r="Q115" s="26">
        <v>0</v>
      </c>
      <c r="R115" s="26">
        <f t="shared" si="137"/>
        <v>57181976.760000005</v>
      </c>
      <c r="S115" s="26">
        <v>0</v>
      </c>
      <c r="T115" s="26">
        <f t="shared" si="137"/>
        <v>57181976.760000005</v>
      </c>
      <c r="U115" s="26">
        <v>0</v>
      </c>
      <c r="V115" s="26">
        <f t="shared" si="137"/>
        <v>57181976.760000005</v>
      </c>
      <c r="W115" s="26">
        <v>0</v>
      </c>
      <c r="X115" s="26">
        <f t="shared" si="137"/>
        <v>57181976.760000005</v>
      </c>
      <c r="Y115" s="26">
        <v>0</v>
      </c>
      <c r="Z115" s="26">
        <f t="shared" si="137"/>
        <v>57181976.760000005</v>
      </c>
      <c r="AA115" s="26">
        <v>0</v>
      </c>
      <c r="AB115" s="26">
        <f t="shared" si="249"/>
        <v>57181976.760000005</v>
      </c>
      <c r="AC115" s="26">
        <v>58343827.310000002</v>
      </c>
      <c r="AD115" s="26">
        <v>0</v>
      </c>
      <c r="AE115" s="26">
        <f t="shared" si="250"/>
        <v>58343827.310000002</v>
      </c>
      <c r="AF115" s="26">
        <v>0</v>
      </c>
      <c r="AG115" s="26">
        <f t="shared" si="251"/>
        <v>58343827.310000002</v>
      </c>
      <c r="AH115" s="26">
        <v>0</v>
      </c>
      <c r="AI115" s="26">
        <f t="shared" si="252"/>
        <v>58343827.310000002</v>
      </c>
      <c r="AJ115" s="26">
        <v>0</v>
      </c>
      <c r="AK115" s="26">
        <f t="shared" si="253"/>
        <v>58343827.310000002</v>
      </c>
      <c r="AL115" s="26">
        <v>0</v>
      </c>
      <c r="AM115" s="26">
        <f t="shared" si="254"/>
        <v>58343827.310000002</v>
      </c>
      <c r="AN115" s="26">
        <v>0</v>
      </c>
      <c r="AO115" s="26">
        <f t="shared" si="255"/>
        <v>58343827.310000002</v>
      </c>
    </row>
    <row r="116" spans="1:41">
      <c r="A116" s="25" t="s">
        <v>217</v>
      </c>
      <c r="B116" s="6" t="s">
        <v>218</v>
      </c>
      <c r="C116" s="26">
        <v>600000</v>
      </c>
      <c r="D116" s="26">
        <v>266659.18</v>
      </c>
      <c r="E116" s="26">
        <f t="shared" si="136"/>
        <v>866659.17999999993</v>
      </c>
      <c r="F116" s="26">
        <v>0</v>
      </c>
      <c r="G116" s="26">
        <f t="shared" si="136"/>
        <v>866659.17999999993</v>
      </c>
      <c r="H116" s="26">
        <v>0</v>
      </c>
      <c r="I116" s="26">
        <f t="shared" si="136"/>
        <v>866659.17999999993</v>
      </c>
      <c r="J116" s="26">
        <v>0</v>
      </c>
      <c r="K116" s="26">
        <f t="shared" si="136"/>
        <v>866659.17999999993</v>
      </c>
      <c r="L116" s="26">
        <v>0</v>
      </c>
      <c r="M116" s="26">
        <f t="shared" si="136"/>
        <v>866659.17999999993</v>
      </c>
      <c r="N116" s="26">
        <v>0</v>
      </c>
      <c r="O116" s="26">
        <f t="shared" si="233"/>
        <v>866659.17999999993</v>
      </c>
      <c r="P116" s="26">
        <v>600000</v>
      </c>
      <c r="Q116" s="26">
        <v>0</v>
      </c>
      <c r="R116" s="26">
        <f t="shared" si="137"/>
        <v>600000</v>
      </c>
      <c r="S116" s="26">
        <v>0</v>
      </c>
      <c r="T116" s="26">
        <f t="shared" si="137"/>
        <v>600000</v>
      </c>
      <c r="U116" s="26">
        <v>0</v>
      </c>
      <c r="V116" s="26">
        <f t="shared" si="137"/>
        <v>600000</v>
      </c>
      <c r="W116" s="26">
        <v>0</v>
      </c>
      <c r="X116" s="26">
        <f t="shared" si="137"/>
        <v>600000</v>
      </c>
      <c r="Y116" s="26">
        <v>0</v>
      </c>
      <c r="Z116" s="26">
        <f t="shared" si="137"/>
        <v>600000</v>
      </c>
      <c r="AA116" s="26">
        <v>0</v>
      </c>
      <c r="AB116" s="26">
        <f t="shared" si="249"/>
        <v>600000</v>
      </c>
      <c r="AC116" s="26">
        <v>600000</v>
      </c>
      <c r="AD116" s="26">
        <v>0</v>
      </c>
      <c r="AE116" s="26">
        <f t="shared" si="250"/>
        <v>600000</v>
      </c>
      <c r="AF116" s="26">
        <v>0</v>
      </c>
      <c r="AG116" s="26">
        <f t="shared" si="251"/>
        <v>600000</v>
      </c>
      <c r="AH116" s="26">
        <v>0</v>
      </c>
      <c r="AI116" s="26">
        <f t="shared" si="252"/>
        <v>600000</v>
      </c>
      <c r="AJ116" s="26">
        <v>0</v>
      </c>
      <c r="AK116" s="26">
        <f t="shared" si="253"/>
        <v>600000</v>
      </c>
      <c r="AL116" s="26">
        <v>0</v>
      </c>
      <c r="AM116" s="26">
        <f t="shared" si="254"/>
        <v>600000</v>
      </c>
      <c r="AN116" s="26">
        <v>0</v>
      </c>
      <c r="AO116" s="26">
        <f t="shared" si="255"/>
        <v>600000</v>
      </c>
    </row>
    <row r="117" spans="1:41" s="24" customFormat="1">
      <c r="A117" s="23" t="s">
        <v>104</v>
      </c>
      <c r="B117" s="14" t="s">
        <v>41</v>
      </c>
      <c r="C117" s="28">
        <f>SUM(C118:C119)</f>
        <v>25544299.02</v>
      </c>
      <c r="D117" s="28">
        <f t="shared" ref="D117:N117" si="256">SUM(D118:D119)</f>
        <v>0</v>
      </c>
      <c r="E117" s="28">
        <f t="shared" si="256"/>
        <v>25544299.02</v>
      </c>
      <c r="F117" s="28">
        <f t="shared" si="256"/>
        <v>0</v>
      </c>
      <c r="G117" s="28">
        <f t="shared" si="256"/>
        <v>25544299.02</v>
      </c>
      <c r="H117" s="28">
        <f t="shared" si="256"/>
        <v>0</v>
      </c>
      <c r="I117" s="28">
        <f t="shared" si="256"/>
        <v>25544299.02</v>
      </c>
      <c r="J117" s="28">
        <f t="shared" ref="J117:K117" si="257">SUM(J118:J119)</f>
        <v>1353496.31</v>
      </c>
      <c r="K117" s="28">
        <f t="shared" si="257"/>
        <v>26897795.329999998</v>
      </c>
      <c r="L117" s="28">
        <f t="shared" si="256"/>
        <v>-274787.59000000003</v>
      </c>
      <c r="M117" s="28">
        <f t="shared" si="256"/>
        <v>26623007.739999998</v>
      </c>
      <c r="N117" s="28">
        <f t="shared" si="256"/>
        <v>-204917</v>
      </c>
      <c r="O117" s="28">
        <f t="shared" ref="O117" si="258">SUM(O118:O119)</f>
        <v>26418090.739999998</v>
      </c>
      <c r="P117" s="28">
        <f>SUM(P118:P119)</f>
        <v>26769181.18</v>
      </c>
      <c r="Q117" s="28">
        <f t="shared" ref="Q117:AB117" si="259">SUM(Q118:Q119)</f>
        <v>0</v>
      </c>
      <c r="R117" s="28">
        <f t="shared" si="259"/>
        <v>26769181.18</v>
      </c>
      <c r="S117" s="28">
        <f t="shared" ref="S117:U117" si="260">SUM(S118:S119)</f>
        <v>0</v>
      </c>
      <c r="T117" s="28">
        <f t="shared" si="259"/>
        <v>26769181.18</v>
      </c>
      <c r="U117" s="28">
        <f t="shared" si="260"/>
        <v>0</v>
      </c>
      <c r="V117" s="28">
        <f t="shared" si="259"/>
        <v>26769181.18</v>
      </c>
      <c r="W117" s="28">
        <f t="shared" si="259"/>
        <v>0</v>
      </c>
      <c r="X117" s="28">
        <f t="shared" si="259"/>
        <v>26769181.18</v>
      </c>
      <c r="Y117" s="28">
        <f t="shared" ref="Y117:AA117" si="261">SUM(Y118:Y119)</f>
        <v>0</v>
      </c>
      <c r="Z117" s="28">
        <f t="shared" si="259"/>
        <v>26769181.18</v>
      </c>
      <c r="AA117" s="28">
        <f t="shared" si="261"/>
        <v>0</v>
      </c>
      <c r="AB117" s="28">
        <f t="shared" si="259"/>
        <v>26769181.18</v>
      </c>
      <c r="AC117" s="28">
        <f>SUM(AC118:AC119)</f>
        <v>70836681.180000007</v>
      </c>
      <c r="AD117" s="28">
        <f t="shared" ref="AD117" si="262">SUM(AD118:AD119)</f>
        <v>0</v>
      </c>
      <c r="AE117" s="28">
        <f t="shared" ref="AE117:AO117" si="263">SUM(AE118:AE119)</f>
        <v>70836681.180000007</v>
      </c>
      <c r="AF117" s="28">
        <f t="shared" si="263"/>
        <v>0</v>
      </c>
      <c r="AG117" s="28">
        <f t="shared" si="263"/>
        <v>70836681.180000007</v>
      </c>
      <c r="AH117" s="28">
        <f t="shared" si="263"/>
        <v>0</v>
      </c>
      <c r="AI117" s="28">
        <f t="shared" si="263"/>
        <v>70836681.180000007</v>
      </c>
      <c r="AJ117" s="28">
        <f t="shared" si="263"/>
        <v>0</v>
      </c>
      <c r="AK117" s="28">
        <f t="shared" si="263"/>
        <v>70836681.180000007</v>
      </c>
      <c r="AL117" s="28">
        <f t="shared" si="263"/>
        <v>0</v>
      </c>
      <c r="AM117" s="28">
        <f t="shared" si="263"/>
        <v>70836681.180000007</v>
      </c>
      <c r="AN117" s="28">
        <f t="shared" si="263"/>
        <v>0</v>
      </c>
      <c r="AO117" s="28">
        <f t="shared" si="263"/>
        <v>70836681.180000007</v>
      </c>
    </row>
    <row r="118" spans="1:41">
      <c r="A118" s="25" t="s">
        <v>105</v>
      </c>
      <c r="B118" s="6" t="s">
        <v>42</v>
      </c>
      <c r="C118" s="26">
        <v>806038.38</v>
      </c>
      <c r="D118" s="26">
        <v>-5183.3100000000004</v>
      </c>
      <c r="E118" s="26">
        <f t="shared" si="136"/>
        <v>800855.07</v>
      </c>
      <c r="F118" s="26">
        <v>0</v>
      </c>
      <c r="G118" s="26">
        <f t="shared" si="136"/>
        <v>800855.07</v>
      </c>
      <c r="H118" s="26">
        <v>0</v>
      </c>
      <c r="I118" s="26">
        <f t="shared" si="136"/>
        <v>800855.07</v>
      </c>
      <c r="J118" s="26">
        <v>988983.31</v>
      </c>
      <c r="K118" s="26">
        <f t="shared" si="136"/>
        <v>1789838.38</v>
      </c>
      <c r="L118" s="26">
        <v>-267229.59000000003</v>
      </c>
      <c r="M118" s="26">
        <f t="shared" si="136"/>
        <v>1522608.7899999998</v>
      </c>
      <c r="N118" s="26">
        <v>-204917</v>
      </c>
      <c r="O118" s="26">
        <f t="shared" si="233"/>
        <v>1317691.7899999998</v>
      </c>
      <c r="P118" s="26">
        <v>606791.18000000005</v>
      </c>
      <c r="Q118" s="26">
        <v>0</v>
      </c>
      <c r="R118" s="26">
        <f t="shared" si="137"/>
        <v>606791.18000000005</v>
      </c>
      <c r="S118" s="26">
        <v>0</v>
      </c>
      <c r="T118" s="26">
        <f t="shared" si="137"/>
        <v>606791.18000000005</v>
      </c>
      <c r="U118" s="26">
        <v>0</v>
      </c>
      <c r="V118" s="26">
        <f t="shared" si="137"/>
        <v>606791.18000000005</v>
      </c>
      <c r="W118" s="26">
        <v>0</v>
      </c>
      <c r="X118" s="26">
        <f t="shared" si="137"/>
        <v>606791.18000000005</v>
      </c>
      <c r="Y118" s="26">
        <v>0</v>
      </c>
      <c r="Z118" s="26">
        <f t="shared" si="137"/>
        <v>606791.18000000005</v>
      </c>
      <c r="AA118" s="26">
        <v>0</v>
      </c>
      <c r="AB118" s="26">
        <f t="shared" ref="AB118:AB119" si="264">Z118+AA118</f>
        <v>606791.18000000005</v>
      </c>
      <c r="AC118" s="26">
        <v>43627791.18</v>
      </c>
      <c r="AD118" s="26">
        <v>0</v>
      </c>
      <c r="AE118" s="26">
        <f t="shared" ref="AE118:AE119" si="265">AC118+AD118</f>
        <v>43627791.18</v>
      </c>
      <c r="AF118" s="26">
        <v>0</v>
      </c>
      <c r="AG118" s="26">
        <f t="shared" ref="AG118:AG119" si="266">AE118+AF118</f>
        <v>43627791.18</v>
      </c>
      <c r="AH118" s="26">
        <v>0</v>
      </c>
      <c r="AI118" s="26">
        <f t="shared" ref="AI118:AI119" si="267">AG118+AH118</f>
        <v>43627791.18</v>
      </c>
      <c r="AJ118" s="26">
        <v>0</v>
      </c>
      <c r="AK118" s="26">
        <f t="shared" ref="AK118:AK119" si="268">AI118+AJ118</f>
        <v>43627791.18</v>
      </c>
      <c r="AL118" s="26">
        <v>0</v>
      </c>
      <c r="AM118" s="26">
        <f t="shared" ref="AM118:AM119" si="269">AK118+AL118</f>
        <v>43627791.18</v>
      </c>
      <c r="AN118" s="26">
        <v>0</v>
      </c>
      <c r="AO118" s="26">
        <f t="shared" ref="AO118:AO119" si="270">AM118+AN118</f>
        <v>43627791.18</v>
      </c>
    </row>
    <row r="119" spans="1:41">
      <c r="A119" s="25" t="s">
        <v>206</v>
      </c>
      <c r="B119" s="6" t="s">
        <v>207</v>
      </c>
      <c r="C119" s="26">
        <v>24738260.640000001</v>
      </c>
      <c r="D119" s="26">
        <v>5183.3100000000004</v>
      </c>
      <c r="E119" s="26">
        <f t="shared" si="136"/>
        <v>24743443.949999999</v>
      </c>
      <c r="F119" s="26">
        <v>0</v>
      </c>
      <c r="G119" s="26">
        <f t="shared" si="136"/>
        <v>24743443.949999999</v>
      </c>
      <c r="H119" s="26">
        <v>0</v>
      </c>
      <c r="I119" s="26">
        <f t="shared" si="136"/>
        <v>24743443.949999999</v>
      </c>
      <c r="J119" s="26">
        <v>364513</v>
      </c>
      <c r="K119" s="26">
        <f t="shared" si="136"/>
        <v>25107956.949999999</v>
      </c>
      <c r="L119" s="26">
        <v>-7558</v>
      </c>
      <c r="M119" s="26">
        <f t="shared" si="136"/>
        <v>25100398.949999999</v>
      </c>
      <c r="N119" s="26">
        <v>0</v>
      </c>
      <c r="O119" s="26">
        <f t="shared" si="233"/>
        <v>25100398.949999999</v>
      </c>
      <c r="P119" s="26">
        <v>26162390</v>
      </c>
      <c r="Q119" s="26">
        <v>0</v>
      </c>
      <c r="R119" s="26">
        <f t="shared" si="137"/>
        <v>26162390</v>
      </c>
      <c r="S119" s="26">
        <v>0</v>
      </c>
      <c r="T119" s="26">
        <f t="shared" si="137"/>
        <v>26162390</v>
      </c>
      <c r="U119" s="26">
        <v>0</v>
      </c>
      <c r="V119" s="26">
        <f t="shared" si="137"/>
        <v>26162390</v>
      </c>
      <c r="W119" s="26">
        <v>0</v>
      </c>
      <c r="X119" s="26">
        <f t="shared" si="137"/>
        <v>26162390</v>
      </c>
      <c r="Y119" s="26">
        <v>0</v>
      </c>
      <c r="Z119" s="26">
        <f t="shared" si="137"/>
        <v>26162390</v>
      </c>
      <c r="AA119" s="26">
        <v>0</v>
      </c>
      <c r="AB119" s="26">
        <f t="shared" si="264"/>
        <v>26162390</v>
      </c>
      <c r="AC119" s="26">
        <v>27208890</v>
      </c>
      <c r="AD119" s="26">
        <v>0</v>
      </c>
      <c r="AE119" s="26">
        <f t="shared" si="265"/>
        <v>27208890</v>
      </c>
      <c r="AF119" s="26">
        <v>0</v>
      </c>
      <c r="AG119" s="26">
        <f t="shared" si="266"/>
        <v>27208890</v>
      </c>
      <c r="AH119" s="26">
        <v>0</v>
      </c>
      <c r="AI119" s="26">
        <f t="shared" si="267"/>
        <v>27208890</v>
      </c>
      <c r="AJ119" s="26">
        <v>0</v>
      </c>
      <c r="AK119" s="26">
        <f t="shared" si="268"/>
        <v>27208890</v>
      </c>
      <c r="AL119" s="26">
        <v>0</v>
      </c>
      <c r="AM119" s="26">
        <f t="shared" si="269"/>
        <v>27208890</v>
      </c>
      <c r="AN119" s="26">
        <v>0</v>
      </c>
      <c r="AO119" s="26">
        <f t="shared" si="270"/>
        <v>27208890</v>
      </c>
    </row>
    <row r="120" spans="1:41" s="24" customFormat="1">
      <c r="A120" s="23" t="s">
        <v>106</v>
      </c>
      <c r="B120" s="14" t="s">
        <v>43</v>
      </c>
      <c r="C120" s="28">
        <f>C121</f>
        <v>9880000</v>
      </c>
      <c r="D120" s="28">
        <f t="shared" ref="D120:AO120" si="271">D121</f>
        <v>0</v>
      </c>
      <c r="E120" s="28">
        <f t="shared" si="271"/>
        <v>9880000</v>
      </c>
      <c r="F120" s="28">
        <f t="shared" si="271"/>
        <v>0</v>
      </c>
      <c r="G120" s="28">
        <f t="shared" si="271"/>
        <v>9880000</v>
      </c>
      <c r="H120" s="28">
        <f t="shared" si="271"/>
        <v>0</v>
      </c>
      <c r="I120" s="28">
        <f t="shared" si="271"/>
        <v>9880000</v>
      </c>
      <c r="J120" s="28">
        <f t="shared" si="271"/>
        <v>58895.98</v>
      </c>
      <c r="K120" s="28">
        <f t="shared" si="271"/>
        <v>9938895.9800000004</v>
      </c>
      <c r="L120" s="28">
        <f t="shared" si="271"/>
        <v>0</v>
      </c>
      <c r="M120" s="28">
        <f t="shared" si="271"/>
        <v>9938895.9800000004</v>
      </c>
      <c r="N120" s="28">
        <f t="shared" si="271"/>
        <v>0</v>
      </c>
      <c r="O120" s="28">
        <f t="shared" si="271"/>
        <v>9938895.9800000004</v>
      </c>
      <c r="P120" s="28">
        <f>P121</f>
        <v>10400000</v>
      </c>
      <c r="Q120" s="28">
        <f t="shared" si="271"/>
        <v>0</v>
      </c>
      <c r="R120" s="28">
        <f t="shared" si="271"/>
        <v>10400000</v>
      </c>
      <c r="S120" s="28">
        <f t="shared" si="271"/>
        <v>0</v>
      </c>
      <c r="T120" s="28">
        <f t="shared" si="271"/>
        <v>10400000</v>
      </c>
      <c r="U120" s="28">
        <f t="shared" si="271"/>
        <v>0</v>
      </c>
      <c r="V120" s="28">
        <f t="shared" si="271"/>
        <v>10400000</v>
      </c>
      <c r="W120" s="28">
        <f t="shared" si="271"/>
        <v>0</v>
      </c>
      <c r="X120" s="28">
        <f t="shared" si="271"/>
        <v>10400000</v>
      </c>
      <c r="Y120" s="28">
        <f t="shared" si="271"/>
        <v>0</v>
      </c>
      <c r="Z120" s="28">
        <f t="shared" si="271"/>
        <v>10400000</v>
      </c>
      <c r="AA120" s="28">
        <f t="shared" si="271"/>
        <v>0</v>
      </c>
      <c r="AB120" s="28">
        <f t="shared" si="271"/>
        <v>10400000</v>
      </c>
      <c r="AC120" s="28">
        <f>AC121</f>
        <v>11000000</v>
      </c>
      <c r="AD120" s="28">
        <f t="shared" si="271"/>
        <v>0</v>
      </c>
      <c r="AE120" s="28">
        <f t="shared" si="271"/>
        <v>11000000</v>
      </c>
      <c r="AF120" s="28">
        <f t="shared" si="271"/>
        <v>0</v>
      </c>
      <c r="AG120" s="28">
        <f t="shared" si="271"/>
        <v>11000000</v>
      </c>
      <c r="AH120" s="28">
        <f t="shared" si="271"/>
        <v>0</v>
      </c>
      <c r="AI120" s="28">
        <f t="shared" si="271"/>
        <v>11000000</v>
      </c>
      <c r="AJ120" s="28">
        <f t="shared" si="271"/>
        <v>0</v>
      </c>
      <c r="AK120" s="28">
        <f t="shared" si="271"/>
        <v>11000000</v>
      </c>
      <c r="AL120" s="28">
        <f t="shared" si="271"/>
        <v>0</v>
      </c>
      <c r="AM120" s="28">
        <f t="shared" si="271"/>
        <v>11000000</v>
      </c>
      <c r="AN120" s="28">
        <f t="shared" si="271"/>
        <v>0</v>
      </c>
      <c r="AO120" s="28">
        <f t="shared" si="271"/>
        <v>11000000</v>
      </c>
    </row>
    <row r="121" spans="1:41">
      <c r="A121" s="25" t="s">
        <v>107</v>
      </c>
      <c r="B121" s="6" t="s">
        <v>44</v>
      </c>
      <c r="C121" s="29">
        <v>9880000</v>
      </c>
      <c r="D121" s="29">
        <v>0</v>
      </c>
      <c r="E121" s="26">
        <f t="shared" si="136"/>
        <v>9880000</v>
      </c>
      <c r="F121" s="29">
        <v>0</v>
      </c>
      <c r="G121" s="26">
        <f t="shared" si="136"/>
        <v>9880000</v>
      </c>
      <c r="H121" s="29">
        <v>0</v>
      </c>
      <c r="I121" s="26">
        <f t="shared" si="136"/>
        <v>9880000</v>
      </c>
      <c r="J121" s="29">
        <v>58895.98</v>
      </c>
      <c r="K121" s="26">
        <f t="shared" si="136"/>
        <v>9938895.9800000004</v>
      </c>
      <c r="L121" s="29">
        <v>0</v>
      </c>
      <c r="M121" s="26">
        <f t="shared" si="136"/>
        <v>9938895.9800000004</v>
      </c>
      <c r="N121" s="29">
        <v>0</v>
      </c>
      <c r="O121" s="26">
        <f t="shared" si="233"/>
        <v>9938895.9800000004</v>
      </c>
      <c r="P121" s="29">
        <v>10400000</v>
      </c>
      <c r="Q121" s="29">
        <v>0</v>
      </c>
      <c r="R121" s="26">
        <f t="shared" si="137"/>
        <v>10400000</v>
      </c>
      <c r="S121" s="29">
        <v>0</v>
      </c>
      <c r="T121" s="26">
        <f t="shared" si="137"/>
        <v>10400000</v>
      </c>
      <c r="U121" s="29">
        <v>0</v>
      </c>
      <c r="V121" s="26">
        <f t="shared" si="137"/>
        <v>10400000</v>
      </c>
      <c r="W121" s="29">
        <v>0</v>
      </c>
      <c r="X121" s="26">
        <f t="shared" si="137"/>
        <v>10400000</v>
      </c>
      <c r="Y121" s="29">
        <v>0</v>
      </c>
      <c r="Z121" s="26">
        <f t="shared" si="137"/>
        <v>10400000</v>
      </c>
      <c r="AA121" s="29">
        <v>0</v>
      </c>
      <c r="AB121" s="26">
        <f t="shared" ref="AB121" si="272">Z121+AA121</f>
        <v>10400000</v>
      </c>
      <c r="AC121" s="29">
        <v>11000000</v>
      </c>
      <c r="AD121" s="29">
        <v>0</v>
      </c>
      <c r="AE121" s="26">
        <f t="shared" ref="AE121" si="273">AC121+AD121</f>
        <v>11000000</v>
      </c>
      <c r="AF121" s="29">
        <v>0</v>
      </c>
      <c r="AG121" s="26">
        <f t="shared" ref="AG121" si="274">AE121+AF121</f>
        <v>11000000</v>
      </c>
      <c r="AH121" s="29">
        <v>0</v>
      </c>
      <c r="AI121" s="26">
        <f t="shared" ref="AI121" si="275">AG121+AH121</f>
        <v>11000000</v>
      </c>
      <c r="AJ121" s="29">
        <v>0</v>
      </c>
      <c r="AK121" s="26">
        <f t="shared" ref="AK121" si="276">AI121+AJ121</f>
        <v>11000000</v>
      </c>
      <c r="AL121" s="29">
        <v>0</v>
      </c>
      <c r="AM121" s="26">
        <f t="shared" ref="AM121" si="277">AK121+AL121</f>
        <v>11000000</v>
      </c>
      <c r="AN121" s="29">
        <v>0</v>
      </c>
      <c r="AO121" s="26">
        <f t="shared" ref="AO121" si="278">AM121+AN121</f>
        <v>11000000</v>
      </c>
    </row>
    <row r="122" spans="1:41" s="24" customFormat="1" ht="47.25" hidden="1">
      <c r="A122" s="23" t="s">
        <v>108</v>
      </c>
      <c r="B122" s="14" t="s">
        <v>45</v>
      </c>
      <c r="C122" s="27">
        <f>C123</f>
        <v>0</v>
      </c>
      <c r="D122" s="27">
        <f t="shared" ref="D122:AO122" si="279">D123</f>
        <v>0</v>
      </c>
      <c r="E122" s="27">
        <f t="shared" si="279"/>
        <v>0</v>
      </c>
      <c r="F122" s="27">
        <f t="shared" si="279"/>
        <v>0</v>
      </c>
      <c r="G122" s="27">
        <f t="shared" si="279"/>
        <v>0</v>
      </c>
      <c r="H122" s="27">
        <f t="shared" si="279"/>
        <v>0</v>
      </c>
      <c r="I122" s="27">
        <f t="shared" si="279"/>
        <v>0</v>
      </c>
      <c r="J122" s="27">
        <f t="shared" si="279"/>
        <v>0</v>
      </c>
      <c r="K122" s="27">
        <f t="shared" si="279"/>
        <v>0</v>
      </c>
      <c r="L122" s="27">
        <f t="shared" si="279"/>
        <v>0</v>
      </c>
      <c r="M122" s="27">
        <f t="shared" si="279"/>
        <v>0</v>
      </c>
      <c r="N122" s="27">
        <f t="shared" si="279"/>
        <v>0</v>
      </c>
      <c r="O122" s="27">
        <f t="shared" si="279"/>
        <v>0</v>
      </c>
      <c r="P122" s="27">
        <f>P123</f>
        <v>0</v>
      </c>
      <c r="Q122" s="27">
        <f t="shared" si="279"/>
        <v>0</v>
      </c>
      <c r="R122" s="27">
        <f t="shared" si="279"/>
        <v>0</v>
      </c>
      <c r="S122" s="27">
        <f t="shared" si="279"/>
        <v>0</v>
      </c>
      <c r="T122" s="27">
        <f t="shared" si="279"/>
        <v>0</v>
      </c>
      <c r="U122" s="27">
        <f t="shared" si="279"/>
        <v>0</v>
      </c>
      <c r="V122" s="27">
        <f t="shared" si="279"/>
        <v>0</v>
      </c>
      <c r="W122" s="27">
        <f t="shared" si="279"/>
        <v>0</v>
      </c>
      <c r="X122" s="27">
        <f t="shared" si="279"/>
        <v>0</v>
      </c>
      <c r="Y122" s="27">
        <f t="shared" si="279"/>
        <v>0</v>
      </c>
      <c r="Z122" s="27">
        <f t="shared" si="279"/>
        <v>0</v>
      </c>
      <c r="AA122" s="27">
        <f t="shared" si="279"/>
        <v>0</v>
      </c>
      <c r="AB122" s="27">
        <f t="shared" si="279"/>
        <v>0</v>
      </c>
      <c r="AC122" s="27">
        <f>AC123</f>
        <v>0</v>
      </c>
      <c r="AD122" s="27">
        <f t="shared" si="279"/>
        <v>0</v>
      </c>
      <c r="AE122" s="27">
        <f t="shared" si="279"/>
        <v>0</v>
      </c>
      <c r="AF122" s="27">
        <f t="shared" si="279"/>
        <v>0</v>
      </c>
      <c r="AG122" s="27">
        <f t="shared" si="279"/>
        <v>0</v>
      </c>
      <c r="AH122" s="27">
        <f t="shared" si="279"/>
        <v>0</v>
      </c>
      <c r="AI122" s="27">
        <f t="shared" si="279"/>
        <v>0</v>
      </c>
      <c r="AJ122" s="27">
        <f t="shared" si="279"/>
        <v>0</v>
      </c>
      <c r="AK122" s="27">
        <f t="shared" si="279"/>
        <v>0</v>
      </c>
      <c r="AL122" s="27">
        <f t="shared" si="279"/>
        <v>0</v>
      </c>
      <c r="AM122" s="27">
        <f t="shared" si="279"/>
        <v>0</v>
      </c>
      <c r="AN122" s="27">
        <f t="shared" si="279"/>
        <v>0</v>
      </c>
      <c r="AO122" s="27">
        <f t="shared" si="279"/>
        <v>0</v>
      </c>
    </row>
    <row r="123" spans="1:41" ht="31.5" hidden="1">
      <c r="A123" s="25" t="s">
        <v>109</v>
      </c>
      <c r="B123" s="6" t="s">
        <v>46</v>
      </c>
      <c r="C123" s="5">
        <v>0</v>
      </c>
      <c r="D123" s="5">
        <v>0</v>
      </c>
      <c r="E123" s="26">
        <f t="shared" si="136"/>
        <v>0</v>
      </c>
      <c r="F123" s="5">
        <v>0</v>
      </c>
      <c r="G123" s="26">
        <f t="shared" si="136"/>
        <v>0</v>
      </c>
      <c r="H123" s="5">
        <v>0</v>
      </c>
      <c r="I123" s="26">
        <f t="shared" si="136"/>
        <v>0</v>
      </c>
      <c r="J123" s="5">
        <v>0</v>
      </c>
      <c r="K123" s="26">
        <f t="shared" si="136"/>
        <v>0</v>
      </c>
      <c r="L123" s="5">
        <v>0</v>
      </c>
      <c r="M123" s="26">
        <f t="shared" si="136"/>
        <v>0</v>
      </c>
      <c r="N123" s="5">
        <v>0</v>
      </c>
      <c r="O123" s="26">
        <f t="shared" si="233"/>
        <v>0</v>
      </c>
      <c r="P123" s="5">
        <v>0</v>
      </c>
      <c r="Q123" s="5">
        <v>0</v>
      </c>
      <c r="R123" s="26">
        <f t="shared" si="137"/>
        <v>0</v>
      </c>
      <c r="S123" s="5">
        <v>0</v>
      </c>
      <c r="T123" s="26">
        <f t="shared" si="137"/>
        <v>0</v>
      </c>
      <c r="U123" s="5">
        <v>0</v>
      </c>
      <c r="V123" s="26">
        <f t="shared" si="137"/>
        <v>0</v>
      </c>
      <c r="W123" s="5">
        <v>0</v>
      </c>
      <c r="X123" s="26">
        <f t="shared" si="137"/>
        <v>0</v>
      </c>
      <c r="Y123" s="5">
        <v>0</v>
      </c>
      <c r="Z123" s="26">
        <f t="shared" si="137"/>
        <v>0</v>
      </c>
      <c r="AA123" s="5">
        <v>0</v>
      </c>
      <c r="AB123" s="26">
        <f t="shared" ref="AB123:AB124" si="280">Z123+AA123</f>
        <v>0</v>
      </c>
      <c r="AC123" s="5">
        <v>0</v>
      </c>
      <c r="AD123" s="5">
        <v>0</v>
      </c>
      <c r="AE123" s="26">
        <f t="shared" ref="AE123:AE124" si="281">AC123+AD123</f>
        <v>0</v>
      </c>
      <c r="AF123" s="5">
        <v>0</v>
      </c>
      <c r="AG123" s="26">
        <f t="shared" ref="AG123:AG124" si="282">AE123+AF123</f>
        <v>0</v>
      </c>
      <c r="AH123" s="5">
        <v>0</v>
      </c>
      <c r="AI123" s="26">
        <f t="shared" ref="AI123:AI124" si="283">AG123+AH123</f>
        <v>0</v>
      </c>
      <c r="AJ123" s="5">
        <v>0</v>
      </c>
      <c r="AK123" s="26">
        <f t="shared" ref="AK123:AK124" si="284">AI123+AJ123</f>
        <v>0</v>
      </c>
      <c r="AL123" s="5">
        <v>0</v>
      </c>
      <c r="AM123" s="26">
        <f t="shared" ref="AM123:AM124" si="285">AK123+AL123</f>
        <v>0</v>
      </c>
      <c r="AN123" s="5">
        <v>0</v>
      </c>
      <c r="AO123" s="26">
        <f t="shared" ref="AO123:AO124" si="286">AM123+AN123</f>
        <v>0</v>
      </c>
    </row>
    <row r="124" spans="1:41" s="24" customFormat="1">
      <c r="A124" s="23"/>
      <c r="B124" s="14" t="s">
        <v>183</v>
      </c>
      <c r="C124" s="4">
        <v>0</v>
      </c>
      <c r="D124" s="4">
        <v>0</v>
      </c>
      <c r="E124" s="27">
        <f t="shared" si="136"/>
        <v>0</v>
      </c>
      <c r="F124" s="4">
        <v>0</v>
      </c>
      <c r="G124" s="27">
        <f t="shared" si="136"/>
        <v>0</v>
      </c>
      <c r="H124" s="4">
        <v>0</v>
      </c>
      <c r="I124" s="27">
        <f t="shared" si="136"/>
        <v>0</v>
      </c>
      <c r="J124" s="4">
        <v>0</v>
      </c>
      <c r="K124" s="27">
        <f t="shared" si="136"/>
        <v>0</v>
      </c>
      <c r="L124" s="4">
        <v>0</v>
      </c>
      <c r="M124" s="27">
        <f t="shared" si="136"/>
        <v>0</v>
      </c>
      <c r="N124" s="4">
        <v>0</v>
      </c>
      <c r="O124" s="27">
        <f t="shared" si="233"/>
        <v>0</v>
      </c>
      <c r="P124" s="4">
        <v>22743100</v>
      </c>
      <c r="Q124" s="4">
        <v>0</v>
      </c>
      <c r="R124" s="27">
        <f t="shared" si="137"/>
        <v>22743100</v>
      </c>
      <c r="S124" s="4">
        <v>0</v>
      </c>
      <c r="T124" s="27">
        <f t="shared" si="137"/>
        <v>22743100</v>
      </c>
      <c r="U124" s="4">
        <v>87720</v>
      </c>
      <c r="V124" s="27">
        <f t="shared" si="137"/>
        <v>22830820</v>
      </c>
      <c r="W124" s="4">
        <v>0</v>
      </c>
      <c r="X124" s="27">
        <f t="shared" si="137"/>
        <v>22830820</v>
      </c>
      <c r="Y124" s="4">
        <v>0</v>
      </c>
      <c r="Z124" s="27">
        <f t="shared" si="137"/>
        <v>22830820</v>
      </c>
      <c r="AA124" s="4">
        <v>0</v>
      </c>
      <c r="AB124" s="27">
        <f t="shared" si="280"/>
        <v>22830820</v>
      </c>
      <c r="AC124" s="4">
        <v>93972496.799999997</v>
      </c>
      <c r="AD124" s="4">
        <v>-46800.53</v>
      </c>
      <c r="AE124" s="27">
        <f t="shared" si="281"/>
        <v>93925696.269999996</v>
      </c>
      <c r="AF124" s="4">
        <v>0</v>
      </c>
      <c r="AG124" s="27">
        <f t="shared" si="282"/>
        <v>93925696.269999996</v>
      </c>
      <c r="AH124" s="4">
        <v>0</v>
      </c>
      <c r="AI124" s="27">
        <f t="shared" si="283"/>
        <v>93925696.269999996</v>
      </c>
      <c r="AJ124" s="4">
        <v>0</v>
      </c>
      <c r="AK124" s="27">
        <f t="shared" si="284"/>
        <v>93925696.269999996</v>
      </c>
      <c r="AL124" s="4">
        <v>0</v>
      </c>
      <c r="AM124" s="27">
        <f t="shared" si="285"/>
        <v>93925696.269999996</v>
      </c>
      <c r="AN124" s="4">
        <v>0</v>
      </c>
      <c r="AO124" s="27">
        <f t="shared" si="286"/>
        <v>93925696.269999996</v>
      </c>
    </row>
    <row r="125" spans="1:41">
      <c r="A125" s="1"/>
      <c r="B125" s="1"/>
    </row>
    <row r="126" spans="1:41">
      <c r="A126" s="1"/>
      <c r="B126" s="1"/>
    </row>
    <row r="127" spans="1:41">
      <c r="A127" s="1"/>
      <c r="B127" s="1"/>
    </row>
  </sheetData>
  <mergeCells count="5">
    <mergeCell ref="AC3:AO3"/>
    <mergeCell ref="A3:A4"/>
    <mergeCell ref="B3:B4"/>
    <mergeCell ref="C3:O3"/>
    <mergeCell ref="P3:AB3"/>
  </mergeCells>
  <pageMargins left="0.37" right="0.33" top="0.74803149606299213" bottom="0.74803149606299213" header="0.31496062992125984" footer="0.31496062992125984"/>
  <pageSetup paperSize="9" scale="1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</dc:creator>
  <cp:lastModifiedBy>Pshonyak</cp:lastModifiedBy>
  <cp:lastPrinted>2026-03-25T01:55:39Z</cp:lastPrinted>
  <dcterms:created xsi:type="dcterms:W3CDTF">2021-04-06T05:25:08Z</dcterms:created>
  <dcterms:modified xsi:type="dcterms:W3CDTF">2026-04-02T07:08:26Z</dcterms:modified>
</cp:coreProperties>
</file>